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85" windowWidth="15420" windowHeight="4815" activeTab="0"/>
  </bookViews>
  <sheets>
    <sheet name="Intro" sheetId="1" r:id="rId1"/>
    <sheet name="I-B" sheetId="2" r:id="rId2"/>
    <sheet name="C-G" sheetId="3" r:id="rId3"/>
  </sheets>
  <definedNames>
    <definedName name="_xlfn.AVERAGEIF" hidden="1">#NAME?</definedName>
  </definedNames>
  <calcPr fullCalcOnLoad="1"/>
</workbook>
</file>

<file path=xl/comments1.xml><?xml version="1.0" encoding="utf-8"?>
<comments xmlns="http://schemas.openxmlformats.org/spreadsheetml/2006/main">
  <authors>
    <author>nbbensch</author>
    <author>gbensch</author>
  </authors>
  <commentList>
    <comment ref="B4" authorId="0">
      <text>
        <r>
          <rPr>
            <sz val="9"/>
            <rFont val="Tahoma"/>
            <family val="2"/>
          </rPr>
          <t>1 = Uganda</t>
        </r>
      </text>
    </comment>
    <comment ref="K4" authorId="0">
      <text>
        <r>
          <rPr>
            <sz val="9"/>
            <rFont val="Tahoma"/>
            <family val="2"/>
          </rPr>
          <t>1 = manufacturing
2 = services</t>
        </r>
      </text>
    </comment>
    <comment ref="L4" authorId="0">
      <text>
        <r>
          <rPr>
            <sz val="9"/>
            <rFont val="Tahoma"/>
            <family val="2"/>
          </rPr>
          <t>use number on codesheet, (e.g. 3 for M3)</t>
        </r>
      </text>
    </comment>
    <comment ref="M4" authorId="0">
      <text>
        <r>
          <rPr>
            <sz val="9"/>
            <rFont val="Tahoma"/>
            <family val="2"/>
          </rPr>
          <t>if multiple manufacturing lines of business, use number on codesheet for the second line (e.g. 5 for M5)</t>
        </r>
      </text>
    </comment>
    <comment ref="O4" authorId="0">
      <text>
        <r>
          <rPr>
            <sz val="9"/>
            <rFont val="Tahoma"/>
            <family val="2"/>
          </rPr>
          <t>use number on codesheet, (e.g. 3 for S3)</t>
        </r>
      </text>
    </comment>
    <comment ref="P4" authorId="0">
      <text>
        <r>
          <rPr>
            <sz val="9"/>
            <rFont val="Tahoma"/>
            <family val="2"/>
          </rPr>
          <t>if multiple service lines of business, use number on codesheet for the second line (e.g. 5 for S5)</t>
        </r>
      </text>
    </comment>
    <comment ref="X4" authorId="0">
      <text>
        <r>
          <rPr>
            <sz val="9"/>
            <rFont val="Tahoma"/>
            <family val="2"/>
          </rPr>
          <t>1 = vacation</t>
        </r>
      </text>
    </comment>
    <comment ref="AB4" authorId="0">
      <text>
        <r>
          <rPr>
            <sz val="9"/>
            <rFont val="Tahoma"/>
            <family val="2"/>
          </rPr>
          <t>2 = cooking OR operating equipment
20 = only cooking
21 = only operating equipment
22 = cooking AND operating equipment</t>
        </r>
      </text>
    </comment>
    <comment ref="AG4" authorId="0">
      <text>
        <r>
          <rPr>
            <sz val="9"/>
            <rFont val="Tahoma"/>
            <family val="2"/>
          </rPr>
          <t>2 = cooking OR operating equipment
20 = only cooking
21 = only operating equipment
22 = cooking AND operating equipment</t>
        </r>
      </text>
    </comment>
    <comment ref="AL4" authorId="0">
      <text>
        <r>
          <rPr>
            <sz val="9"/>
            <rFont val="Tahoma"/>
            <family val="2"/>
          </rPr>
          <t>2 = cooking OR operating equipment
20 = only cooking
21 = only operating equipment
22 = cooking AND operating equipment</t>
        </r>
      </text>
    </comment>
    <comment ref="AQ4" authorId="0">
      <text>
        <r>
          <rPr>
            <sz val="9"/>
            <rFont val="Tahoma"/>
            <family val="2"/>
          </rPr>
          <t>2 = cooking OR operating equipment
20 = only cooking
21 = only operating equipment
22 = cooking AND operating equipment</t>
        </r>
      </text>
    </comment>
    <comment ref="AV4" authorId="0">
      <text>
        <r>
          <rPr>
            <sz val="9"/>
            <rFont val="Tahoma"/>
            <family val="2"/>
          </rPr>
          <t>2 = cooking OR operating equipment
20 = only cooking
21 = only operating equipment
22 = cooking AND operating equipment</t>
        </r>
      </text>
    </comment>
    <comment ref="BA4" authorId="0">
      <text>
        <r>
          <rPr>
            <sz val="9"/>
            <rFont val="Tahoma"/>
            <family val="2"/>
          </rPr>
          <t>2 = cooking OR operating equipment
20 = only cooking
21 = only operating equipment
22 = cooking AND operating equipment</t>
        </r>
      </text>
    </comment>
    <comment ref="BF4" authorId="0">
      <text>
        <r>
          <rPr>
            <sz val="9"/>
            <rFont val="Tahoma"/>
            <family val="2"/>
          </rPr>
          <t>2 = cooking OR operating equipment
20 = only cooking
21 = only operating equipment
22 = cooking AND operating equipment</t>
        </r>
      </text>
    </comment>
    <comment ref="H4" authorId="1">
      <text>
        <r>
          <rPr>
            <sz val="8"/>
            <rFont val="Tahoma"/>
            <family val="2"/>
          </rPr>
          <t>special format in order to be able to perform basic calculating operations:
first two digits: hour
thrid and fourth digit: minutes, multiplied by 100/60
--&gt; 18h45 = 1875; 6h30 = 650</t>
        </r>
      </text>
    </comment>
    <comment ref="S4" authorId="1">
      <text>
        <r>
          <rPr>
            <sz val="8"/>
            <rFont val="Tahoma"/>
            <family val="2"/>
          </rPr>
          <t>special format in order to be able to perform basic calculating operations:
first two digits: hour
thrid and fourth digit: minutes, multiplied by 100/60
--&gt; 18h45 = 1875; 6h30 = 650</t>
        </r>
      </text>
    </comment>
    <comment ref="T4" authorId="1">
      <text>
        <r>
          <rPr>
            <sz val="8"/>
            <rFont val="Tahoma"/>
            <family val="2"/>
          </rPr>
          <t>special format in order to be able to perform basic calculating operations:
first two digits: hour
thrid and fourth digit: minutes, multiplied by 100/60
--&gt; 18h45 = 1875; 6h30 = 650</t>
        </r>
      </text>
    </comment>
    <comment ref="U4" authorId="1">
      <text>
        <r>
          <rPr>
            <sz val="8"/>
            <rFont val="Tahoma"/>
            <family val="2"/>
          </rPr>
          <t>special format in order to be able to perform basic calculating operations:
first two digits: hour
thrid and fourth digit: minutes, multiplied by 100/60
--&gt; 18h45 = 1875; 6h30 = 650</t>
        </r>
      </text>
    </comment>
    <comment ref="U3" authorId="1">
      <text>
        <r>
          <rPr>
            <sz val="8"/>
            <rFont val="Tahoma"/>
            <family val="2"/>
          </rPr>
          <t>hours during which the enterprise is operational = q6end - q5start</t>
        </r>
      </text>
    </comment>
    <comment ref="AC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AH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AM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AR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AW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BB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BG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List>
</comments>
</file>

<file path=xl/comments2.xml><?xml version="1.0" encoding="utf-8"?>
<comments xmlns="http://schemas.openxmlformats.org/spreadsheetml/2006/main">
  <authors>
    <author>nbbensch</author>
    <author>gbensch</author>
  </authors>
  <commentList>
    <comment ref="K4" authorId="0">
      <text>
        <r>
          <rPr>
            <sz val="9"/>
            <rFont val="Tahoma"/>
            <family val="2"/>
          </rPr>
          <t>1 = manufacturing
2 = services</t>
        </r>
      </text>
    </comment>
    <comment ref="L4" authorId="0">
      <text>
        <r>
          <rPr>
            <sz val="9"/>
            <rFont val="Tahoma"/>
            <family val="2"/>
          </rPr>
          <t>use number on codesheet, (e.g. 3 for M3)</t>
        </r>
      </text>
    </comment>
    <comment ref="O4" authorId="0">
      <text>
        <r>
          <rPr>
            <sz val="9"/>
            <rFont val="Tahoma"/>
            <family val="2"/>
          </rPr>
          <t>use number on codesheet, (e.g. 3 for S3)</t>
        </r>
      </text>
    </comment>
    <comment ref="M4" authorId="0">
      <text>
        <r>
          <rPr>
            <sz val="9"/>
            <rFont val="Tahoma"/>
            <family val="2"/>
          </rPr>
          <t>if multiple manufacturing lines of business, use number on codesheet for the second line (e.g. 5 for M5)</t>
        </r>
      </text>
    </comment>
    <comment ref="P4" authorId="0">
      <text>
        <r>
          <rPr>
            <sz val="9"/>
            <rFont val="Tahoma"/>
            <family val="2"/>
          </rPr>
          <t>if multiple service lines of business, use number on codesheet for the second line (e.g. 5 for S5)</t>
        </r>
      </text>
    </comment>
    <comment ref="X4" authorId="0">
      <text>
        <r>
          <rPr>
            <sz val="9"/>
            <rFont val="Tahoma"/>
            <family val="2"/>
          </rPr>
          <t>1 = vacation</t>
        </r>
      </text>
    </comment>
    <comment ref="B4" authorId="0">
      <text>
        <r>
          <rPr>
            <sz val="9"/>
            <rFont val="Tahoma"/>
            <family val="2"/>
          </rPr>
          <t>1 = Uganda</t>
        </r>
      </text>
    </comment>
    <comment ref="AB4" authorId="0">
      <text>
        <r>
          <rPr>
            <sz val="9"/>
            <rFont val="Tahoma"/>
            <family val="2"/>
          </rPr>
          <t>2 = cooking OR operating equipment
20 = only cooking
21 = only operating equipment
22 = cooking AND operating equipment</t>
        </r>
      </text>
    </comment>
    <comment ref="AG4" authorId="0">
      <text>
        <r>
          <rPr>
            <sz val="9"/>
            <rFont val="Tahoma"/>
            <family val="2"/>
          </rPr>
          <t>2 = cooking OR operating equipment
20 = only cooking
21 = only operating equipment
22 = cooking AND operating equipment</t>
        </r>
      </text>
    </comment>
    <comment ref="AL4" authorId="0">
      <text>
        <r>
          <rPr>
            <sz val="9"/>
            <rFont val="Tahoma"/>
            <family val="2"/>
          </rPr>
          <t>2 = cooking OR operating equipment
20 = only cooking
21 = only operating equipment
22 = cooking AND operating equipment</t>
        </r>
      </text>
    </comment>
    <comment ref="AQ4" authorId="0">
      <text>
        <r>
          <rPr>
            <sz val="9"/>
            <rFont val="Tahoma"/>
            <family val="2"/>
          </rPr>
          <t>2 = cooking OR operating equipment
20 = only cooking
21 = only operating equipment
22 = cooking AND operating equipment</t>
        </r>
      </text>
    </comment>
    <comment ref="AV4" authorId="0">
      <text>
        <r>
          <rPr>
            <sz val="9"/>
            <rFont val="Tahoma"/>
            <family val="2"/>
          </rPr>
          <t>2 = cooking OR operating equipment
20 = only cooking
21 = only operating equipment
22 = cooking AND operating equipment</t>
        </r>
      </text>
    </comment>
    <comment ref="BA4" authorId="0">
      <text>
        <r>
          <rPr>
            <sz val="9"/>
            <rFont val="Tahoma"/>
            <family val="2"/>
          </rPr>
          <t>2 = cooking OR operating equipment
20 = only cooking
21 = only operating equipment
22 = cooking AND operating equipment</t>
        </r>
      </text>
    </comment>
    <comment ref="BK4" authorId="0">
      <text>
        <r>
          <rPr>
            <sz val="9"/>
            <rFont val="Tahoma"/>
            <family val="2"/>
          </rPr>
          <t>2 = cooking OR operating equipment
20 = only cooking
21 = only operating equipment
22 = cooking AND operating equipment</t>
        </r>
      </text>
    </comment>
    <comment ref="BP4" authorId="0">
      <text>
        <r>
          <rPr>
            <sz val="9"/>
            <rFont val="Tahoma"/>
            <family val="2"/>
          </rPr>
          <t>2 = cooking OR operating equipment
20 = only cooking
21 = only operating equipment
22 = cooking AND operating equipment</t>
        </r>
      </text>
    </comment>
    <comment ref="BU4" authorId="0">
      <text>
        <r>
          <rPr>
            <sz val="9"/>
            <rFont val="Tahoma"/>
            <family val="2"/>
          </rPr>
          <t>2 = cooking OR operating equipment
20 = only cooking
21 = only operating equipment
22 = cooking AND operating equipment</t>
        </r>
      </text>
    </comment>
    <comment ref="BZ4" authorId="0">
      <text>
        <r>
          <rPr>
            <sz val="9"/>
            <rFont val="Tahoma"/>
            <family val="2"/>
          </rPr>
          <t>2 = cooking OR operating equipment
20 = only cooking
21 = only operating equipment
22 = cooking AND operating equipment</t>
        </r>
      </text>
    </comment>
    <comment ref="CE4" authorId="0">
      <text>
        <r>
          <rPr>
            <sz val="9"/>
            <rFont val="Tahoma"/>
            <family val="2"/>
          </rPr>
          <t>2 = cooking OR operating equipment
20 = only cooking
21 = only operating equipment
22 = cooking AND operating equipment</t>
        </r>
      </text>
    </comment>
    <comment ref="CJ4" authorId="0">
      <text>
        <r>
          <rPr>
            <sz val="9"/>
            <rFont val="Tahoma"/>
            <family val="2"/>
          </rPr>
          <t>2 = cooking OR operating equipment
20 = only cooking
21 = only operating equipment
22 = cooking AND operating equipment</t>
        </r>
      </text>
    </comment>
    <comment ref="CO4" authorId="0">
      <text>
        <r>
          <rPr>
            <sz val="9"/>
            <rFont val="Tahoma"/>
            <family val="2"/>
          </rPr>
          <t>2 = cooking OR operating equipment
20 = only cooking
21 = only operating equipment
22 = cooking AND operating equipment</t>
        </r>
      </text>
    </comment>
    <comment ref="CR4" authorId="0">
      <text>
        <r>
          <rPr>
            <sz val="9"/>
            <rFont val="Tahoma"/>
            <family val="2"/>
          </rPr>
          <t>2 = cooking OR operating equipment
20 = only cooking
21 = only operating equipment
22 = cooking AND operating equipment</t>
        </r>
      </text>
    </comment>
    <comment ref="CU4" authorId="0">
      <text>
        <r>
          <rPr>
            <sz val="9"/>
            <rFont val="Tahoma"/>
            <family val="2"/>
          </rPr>
          <t>2 = cooking OR operating equipment
20 = only cooking
21 = only operating equipment
22 = cooking AND operating equipment</t>
        </r>
      </text>
    </comment>
    <comment ref="CX4" authorId="0">
      <text>
        <r>
          <rPr>
            <sz val="9"/>
            <rFont val="Tahoma"/>
            <family val="2"/>
          </rPr>
          <t>1 = not important
2 = important
3 = very important
4 = can't operate without</t>
        </r>
      </text>
    </comment>
    <comment ref="DQ3" authorId="0">
      <text>
        <r>
          <rPr>
            <sz val="9"/>
            <rFont val="Tahoma"/>
            <family val="2"/>
          </rPr>
          <t>Total cost of damages to other equipment in UGX</t>
        </r>
      </text>
    </comment>
    <comment ref="CZ4" authorId="0">
      <text>
        <r>
          <rPr>
            <sz val="9"/>
            <rFont val="Tahoma"/>
            <family val="2"/>
          </rPr>
          <t>1 = there is no grid available
2 = Grid is available and a connection has been requested, but has not yet been established
3 = … (see questionnaire)</t>
        </r>
      </text>
    </comment>
    <comment ref="DB4" authorId="0">
      <text>
        <r>
          <rPr>
            <sz val="9"/>
            <rFont val="Tahoma"/>
            <family val="2"/>
          </rPr>
          <t>1 = own connection
2 = via other</t>
        </r>
      </text>
    </comment>
    <comment ref="DE4" authorId="0">
      <text>
        <r>
          <rPr>
            <sz val="9"/>
            <rFont val="Tahoma"/>
            <family val="2"/>
          </rPr>
          <t>see questionnaire</t>
        </r>
      </text>
    </comment>
    <comment ref="FE4" authorId="0">
      <text>
        <r>
          <rPr>
            <sz val="9"/>
            <rFont val="Tahoma"/>
            <family val="2"/>
          </rPr>
          <t>insert 1 if entrepreneur does see no effect</t>
        </r>
      </text>
    </comment>
    <comment ref="BF4" authorId="0">
      <text>
        <r>
          <rPr>
            <sz val="9"/>
            <rFont val="Tahoma"/>
            <family val="2"/>
          </rPr>
          <t>2 = cooking OR operating equipment
20 = only cooking
21 = only operating equipment
22 = cooking AND operating equipment</t>
        </r>
      </text>
    </comment>
    <comment ref="H4" authorId="1">
      <text>
        <r>
          <rPr>
            <sz val="8"/>
            <rFont val="Tahoma"/>
            <family val="2"/>
          </rPr>
          <t>special format in order to be able to perform basic calculating operations:
first two digits: hour
thrid and fourth digit: minutes, multiplied by 100/60
--&gt; 18h45 = 1875; 6h30 = 650</t>
        </r>
      </text>
    </comment>
    <comment ref="S4" authorId="1">
      <text>
        <r>
          <rPr>
            <sz val="8"/>
            <rFont val="Tahoma"/>
            <family val="2"/>
          </rPr>
          <t>special format in order to be able to perform basic calculating operations:
first two digits: hour
thrid and fourth digit: minutes, multiplied by 100/60
--&gt; 18h45 = 1875; 6h30 = 650</t>
        </r>
      </text>
    </comment>
    <comment ref="T4" authorId="1">
      <text>
        <r>
          <rPr>
            <sz val="8"/>
            <rFont val="Tahoma"/>
            <family val="2"/>
          </rPr>
          <t>special format in order to be able to perform basic calculating operations:
first two digits: hour
thrid and fourth digit: minutes, multiplied by 100/60
--&gt; 18h45 = 1875; 6h30 = 650</t>
        </r>
      </text>
    </comment>
    <comment ref="U4" authorId="1">
      <text>
        <r>
          <rPr>
            <sz val="8"/>
            <rFont val="Tahoma"/>
            <family val="2"/>
          </rPr>
          <t>special format in order to be able to perform basic calculating operations:
first two digits: hour
thrid and fourth digit: minutes, multiplied by 100/60
--&gt; 18h45 = 1875; 6h30 = 650</t>
        </r>
      </text>
    </comment>
    <comment ref="U3" authorId="1">
      <text>
        <r>
          <rPr>
            <sz val="8"/>
            <rFont val="Tahoma"/>
            <family val="2"/>
          </rPr>
          <t>hours during which the enterprise is operational = q6end - q5start</t>
        </r>
      </text>
    </comment>
    <comment ref="AC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AH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AM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AR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AW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BB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BG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BL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BQ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BV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CA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CF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CK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CV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DA4" authorId="1">
      <text>
        <r>
          <rPr>
            <sz val="8"/>
            <rFont val="Tahoma"/>
            <family val="2"/>
          </rPr>
          <t xml:space="preserve">fill in the value in terms of months and </t>
        </r>
        <r>
          <rPr>
            <b/>
            <sz val="8"/>
            <rFont val="Tahoma"/>
            <family val="2"/>
          </rPr>
          <t>not</t>
        </r>
        <r>
          <rPr>
            <sz val="8"/>
            <rFont val="Tahoma"/>
            <family val="2"/>
          </rPr>
          <t xml:space="preserve"> years. If only years are provided, divide them by 12!</t>
        </r>
      </text>
    </comment>
    <comment ref="DG4" authorId="1">
      <text>
        <r>
          <rPr>
            <sz val="8"/>
            <rFont val="Tahoma"/>
            <family val="2"/>
          </rPr>
          <t xml:space="preserve">Fill in number of </t>
        </r>
        <r>
          <rPr>
            <b/>
            <sz val="8"/>
            <rFont val="Tahoma"/>
            <family val="2"/>
          </rPr>
          <t>days</t>
        </r>
        <r>
          <rPr>
            <sz val="8"/>
            <rFont val="Tahoma"/>
            <family val="2"/>
          </rPr>
          <t xml:space="preserve"> in here. If other unit (weeks, months, years) is provided, please recalculate! </t>
        </r>
      </text>
    </comment>
    <comment ref="DY4" authorId="1">
      <text>
        <r>
          <rPr>
            <sz val="8"/>
            <rFont val="Tahoma"/>
            <family val="2"/>
          </rPr>
          <t xml:space="preserve">fill in the value in terms of months and </t>
        </r>
        <r>
          <rPr>
            <b/>
            <sz val="8"/>
            <rFont val="Tahoma"/>
            <family val="2"/>
          </rPr>
          <t>not</t>
        </r>
        <r>
          <rPr>
            <sz val="8"/>
            <rFont val="Tahoma"/>
            <family val="2"/>
          </rPr>
          <t xml:space="preserve"> years. If only years are provided, divide them by 12!</t>
        </r>
      </text>
    </comment>
    <comment ref="EA4" authorId="1">
      <text>
        <r>
          <rPr>
            <sz val="8"/>
            <rFont val="Tahoma"/>
            <family val="2"/>
          </rPr>
          <t xml:space="preserve">fill in the value in terms of months and </t>
        </r>
        <r>
          <rPr>
            <b/>
            <sz val="8"/>
            <rFont val="Tahoma"/>
            <family val="2"/>
          </rPr>
          <t>not</t>
        </r>
        <r>
          <rPr>
            <sz val="8"/>
            <rFont val="Tahoma"/>
            <family val="2"/>
          </rPr>
          <t xml:space="preserve"> years. If only years are provided, divide them by 12!</t>
        </r>
      </text>
    </comment>
    <comment ref="EE4" authorId="1">
      <text>
        <r>
          <rPr>
            <sz val="8"/>
            <rFont val="Tahoma"/>
            <family val="2"/>
          </rPr>
          <t xml:space="preserve">fill in the value in terms of months and </t>
        </r>
        <r>
          <rPr>
            <b/>
            <sz val="8"/>
            <rFont val="Tahoma"/>
            <family val="2"/>
          </rPr>
          <t>not</t>
        </r>
        <r>
          <rPr>
            <sz val="8"/>
            <rFont val="Tahoma"/>
            <family val="2"/>
          </rPr>
          <t xml:space="preserve"> years. If only years are provided, divide them by 12!</t>
        </r>
      </text>
    </comment>
    <comment ref="EF4" authorId="1">
      <text>
        <r>
          <rPr>
            <sz val="8"/>
            <rFont val="Tahoma"/>
            <family val="2"/>
          </rPr>
          <t xml:space="preserve">fill in the value in terms of months and </t>
        </r>
        <r>
          <rPr>
            <b/>
            <sz val="8"/>
            <rFont val="Tahoma"/>
            <family val="2"/>
          </rPr>
          <t>not</t>
        </r>
        <r>
          <rPr>
            <sz val="8"/>
            <rFont val="Tahoma"/>
            <family val="2"/>
          </rPr>
          <t xml:space="preserve"> years. If only years are provided, divide them by 12!</t>
        </r>
      </text>
    </comment>
    <comment ref="EG4" authorId="1">
      <text>
        <r>
          <rPr>
            <sz val="8"/>
            <rFont val="Tahoma"/>
            <family val="2"/>
          </rPr>
          <t xml:space="preserve">fill in the value per month and </t>
        </r>
        <r>
          <rPr>
            <b/>
            <sz val="8"/>
            <rFont val="Tahoma"/>
            <family val="2"/>
          </rPr>
          <t>not</t>
        </r>
        <r>
          <rPr>
            <sz val="8"/>
            <rFont val="Tahoma"/>
            <family val="2"/>
          </rPr>
          <t xml:space="preserve"> per week. If only weekly value available, multiply it by 4!</t>
        </r>
      </text>
    </comment>
    <comment ref="FB4" authorId="1">
      <text>
        <r>
          <rPr>
            <sz val="8"/>
            <rFont val="Tahoma"/>
            <family val="2"/>
          </rPr>
          <t>specify the lighting device (e.g. flash light)</t>
        </r>
      </text>
    </comment>
  </commentList>
</comments>
</file>

<file path=xl/comments3.xml><?xml version="1.0" encoding="utf-8"?>
<comments xmlns="http://schemas.openxmlformats.org/spreadsheetml/2006/main">
  <authors>
    <author>nbbensch</author>
    <author>gbensch</author>
  </authors>
  <commentList>
    <comment ref="J4" authorId="0">
      <text>
        <r>
          <rPr>
            <sz val="9"/>
            <rFont val="Tahoma"/>
            <family val="2"/>
          </rPr>
          <t>1 = 0
2 = 1 or more, less than 5
3 = 5 or more</t>
        </r>
      </text>
    </comment>
    <comment ref="BP4" authorId="0">
      <text>
        <r>
          <rPr>
            <sz val="9"/>
            <rFont val="Tahoma"/>
            <family val="2"/>
          </rPr>
          <t>0 = None
1 = Primary education
2 = Secondary education
3 = Tertiary Education</t>
        </r>
      </text>
    </comment>
    <comment ref="BQ4" authorId="0">
      <text>
        <r>
          <rPr>
            <sz val="9"/>
            <rFont val="Tahoma"/>
            <family val="2"/>
          </rPr>
          <t>1 =  &lt;3 years
2 =  &gt;=3 years</t>
        </r>
      </text>
    </comment>
    <comment ref="BR4" authorId="0">
      <text>
        <r>
          <rPr>
            <sz val="9"/>
            <rFont val="Tahoma"/>
            <family val="2"/>
          </rPr>
          <t>1 = 0 &lt; income &lt; 50,000
2 = 50,000 &lt; = income &lt; 100,000
3 = … (refer to questionnaire)</t>
        </r>
      </text>
    </comment>
    <comment ref="BW4" authorId="0">
      <text>
        <r>
          <rPr>
            <sz val="9"/>
            <rFont val="Tahoma"/>
            <family val="2"/>
          </rPr>
          <t>1 = Bricks/ cement
2 = Wood
3 = Clay / mud
4 = Straw / bamboo</t>
        </r>
      </text>
    </comment>
    <comment ref="BO4" authorId="0">
      <text>
        <r>
          <rPr>
            <sz val="9"/>
            <rFont val="Tahoma"/>
            <family val="0"/>
          </rPr>
          <t>m = male
f = female</t>
        </r>
      </text>
    </comment>
    <comment ref="CG4" authorId="1">
      <text>
        <r>
          <rPr>
            <sz val="8"/>
            <rFont val="Tahoma"/>
            <family val="2"/>
          </rPr>
          <t>special format in order to be able to perform basic calculating operations:
first two digits: hour
thrid and fourth digit: minutes, multiplied by 100/60
--&gt; 18h45 = 1875; 6h30 = 650</t>
        </r>
      </text>
    </comment>
    <comment ref="K4" authorId="1">
      <text>
        <r>
          <rPr>
            <sz val="8"/>
            <rFont val="Tahoma"/>
            <family val="2"/>
          </rPr>
          <t xml:space="preserve">fill in the value per week and </t>
        </r>
        <r>
          <rPr>
            <b/>
            <sz val="8"/>
            <rFont val="Tahoma"/>
            <family val="2"/>
          </rPr>
          <t>not</t>
        </r>
        <r>
          <rPr>
            <sz val="8"/>
            <rFont val="Tahoma"/>
            <family val="2"/>
          </rPr>
          <t xml:space="preserve"> per day. If only dailly value provided, multiply it by 5 or the value of q4!</t>
        </r>
      </text>
    </comment>
  </commentList>
</comments>
</file>

<file path=xl/sharedStrings.xml><?xml version="1.0" encoding="utf-8"?>
<sst xmlns="http://schemas.openxmlformats.org/spreadsheetml/2006/main" count="836" uniqueCount="403">
  <si>
    <t>Weighing scale</t>
  </si>
  <si>
    <t>Frying pan</t>
  </si>
  <si>
    <t>Tool Box</t>
  </si>
  <si>
    <t>Spaner box</t>
  </si>
  <si>
    <t>Chisel</t>
  </si>
  <si>
    <t>Drill</t>
  </si>
  <si>
    <t>Carving tools</t>
  </si>
  <si>
    <t>Weighing Scales</t>
  </si>
  <si>
    <t>Medical Appliances</t>
  </si>
  <si>
    <t>Fridge (kerosene)</t>
  </si>
  <si>
    <t>Measuring Tape</t>
  </si>
  <si>
    <t>Sewing Machine</t>
  </si>
  <si>
    <t>ladder</t>
  </si>
  <si>
    <t>flat iron</t>
  </si>
  <si>
    <t>complete</t>
  </si>
  <si>
    <t>Boda boda</t>
  </si>
  <si>
    <t>electronics shop</t>
  </si>
  <si>
    <t>hair saloon</t>
  </si>
  <si>
    <t>laundry</t>
  </si>
  <si>
    <t>questno</t>
  </si>
  <si>
    <t>country</t>
  </si>
  <si>
    <t>district</t>
  </si>
  <si>
    <t>parish</t>
  </si>
  <si>
    <t>village</t>
  </si>
  <si>
    <t>id</t>
  </si>
  <si>
    <t>date</t>
  </si>
  <si>
    <t>timeint</t>
  </si>
  <si>
    <t>q2</t>
  </si>
  <si>
    <t>q5start</t>
  </si>
  <si>
    <t>q6end</t>
  </si>
  <si>
    <t>hrsopert</t>
  </si>
  <si>
    <t>q7</t>
  </si>
  <si>
    <t>q8</t>
  </si>
  <si>
    <t>q9whynot</t>
  </si>
  <si>
    <t>q16</t>
  </si>
  <si>
    <t>Mukono</t>
  </si>
  <si>
    <t>retail shop</t>
  </si>
  <si>
    <t>photo studio</t>
  </si>
  <si>
    <t>bar (beverages only)</t>
  </si>
  <si>
    <t>q21</t>
  </si>
  <si>
    <t>q24</t>
  </si>
  <si>
    <t>q26</t>
  </si>
  <si>
    <t>land lord</t>
  </si>
  <si>
    <t>Electric Saw</t>
  </si>
  <si>
    <t>q64</t>
  </si>
  <si>
    <t>q68</t>
  </si>
  <si>
    <t>Building</t>
  </si>
  <si>
    <t>Agriculture</t>
  </si>
  <si>
    <t>credit from supplier</t>
  </si>
  <si>
    <t>I. Enterprise Location</t>
  </si>
  <si>
    <t>II. Identification</t>
  </si>
  <si>
    <t>name</t>
  </si>
  <si>
    <t>code</t>
  </si>
  <si>
    <t>q1</t>
  </si>
  <si>
    <t>q3</t>
  </si>
  <si>
    <t>q4</t>
  </si>
  <si>
    <t>#</t>
  </si>
  <si>
    <t>bin</t>
  </si>
  <si>
    <t>hhmm*</t>
  </si>
  <si>
    <t>carpentry workshop (boat, cart building)</t>
  </si>
  <si>
    <t>health facility / hospital (private), wholesale</t>
  </si>
  <si>
    <t>Westminster Clinic &amp; Whole Sale</t>
  </si>
  <si>
    <t>Furniture's Friend</t>
  </si>
  <si>
    <t>Kilunga</t>
  </si>
  <si>
    <t>Manana</t>
  </si>
  <si>
    <t>Gutingo</t>
  </si>
  <si>
    <t>Darpana</t>
  </si>
  <si>
    <t>Copero</t>
  </si>
  <si>
    <t>Nanganga</t>
  </si>
  <si>
    <t>Hilungo</t>
  </si>
  <si>
    <t>Lalanga</t>
  </si>
  <si>
    <t>Pingo</t>
  </si>
  <si>
    <t>Ponga</t>
  </si>
  <si>
    <t>q10</t>
  </si>
  <si>
    <t>q11_1</t>
  </si>
  <si>
    <t>q11_2</t>
  </si>
  <si>
    <t>specification</t>
  </si>
  <si>
    <t>A. Basic Information</t>
  </si>
  <si>
    <t>B. Energy</t>
  </si>
  <si>
    <t>q13_1</t>
  </si>
  <si>
    <t>q14_1</t>
  </si>
  <si>
    <t>/week</t>
  </si>
  <si>
    <t>/month</t>
  </si>
  <si>
    <t>q13_2</t>
  </si>
  <si>
    <t>q14_2</t>
  </si>
  <si>
    <t>q12_1_1</t>
  </si>
  <si>
    <t>q12_1_2</t>
  </si>
  <si>
    <t>1. Dry cell batteries</t>
  </si>
  <si>
    <t>2. Car or other rechargeable battery</t>
  </si>
  <si>
    <t>q12_2_1</t>
  </si>
  <si>
    <t>q12_2_2</t>
  </si>
  <si>
    <t>3. Gas (LPG / LNG)</t>
  </si>
  <si>
    <t>6. Paraffin / Kerosene</t>
  </si>
  <si>
    <t>4. Diesel</t>
  </si>
  <si>
    <t>5. Petrol</t>
  </si>
  <si>
    <t>q11_3</t>
  </si>
  <si>
    <t>q12_3_1</t>
  </si>
  <si>
    <t>q12_3_2</t>
  </si>
  <si>
    <t>q13_3</t>
  </si>
  <si>
    <t>q14_3</t>
  </si>
  <si>
    <t>q11_4</t>
  </si>
  <si>
    <t>q12_4_1</t>
  </si>
  <si>
    <t>q12_4_2</t>
  </si>
  <si>
    <t>q13_4</t>
  </si>
  <si>
    <t>q14_4</t>
  </si>
  <si>
    <t>q11_5</t>
  </si>
  <si>
    <t>q12_5_1</t>
  </si>
  <si>
    <t>q12_5_2</t>
  </si>
  <si>
    <t>q13_5</t>
  </si>
  <si>
    <t>q14_5</t>
  </si>
  <si>
    <t>q11_6</t>
  </si>
  <si>
    <t>q12_6_1</t>
  </si>
  <si>
    <t>q12_6_2</t>
  </si>
  <si>
    <t>q13_6</t>
  </si>
  <si>
    <t>q14_6</t>
  </si>
  <si>
    <t>q11_7</t>
  </si>
  <si>
    <t>q12_7_1</t>
  </si>
  <si>
    <t>q12_7_2</t>
  </si>
  <si>
    <t>q13_7</t>
  </si>
  <si>
    <t>q14_7</t>
  </si>
  <si>
    <t>q11_8</t>
  </si>
  <si>
    <t>q12_8_1</t>
  </si>
  <si>
    <t>q12_8_2</t>
  </si>
  <si>
    <t>q13_8</t>
  </si>
  <si>
    <t>q14_8</t>
  </si>
  <si>
    <t>q11_9</t>
  </si>
  <si>
    <t>q12_9_1</t>
  </si>
  <si>
    <t>q12_9_2</t>
  </si>
  <si>
    <t>q13_9</t>
  </si>
  <si>
    <t>q14_9</t>
  </si>
  <si>
    <t>q11_11</t>
  </si>
  <si>
    <t>q11_10</t>
  </si>
  <si>
    <t>q12_10_1</t>
  </si>
  <si>
    <t>q12_10_2</t>
  </si>
  <si>
    <t>q13_10</t>
  </si>
  <si>
    <t>q14_10</t>
  </si>
  <si>
    <t>q11_12</t>
  </si>
  <si>
    <t>q12_12_1</t>
  </si>
  <si>
    <t>q12_12_2</t>
  </si>
  <si>
    <t>q13_12</t>
  </si>
  <si>
    <t>q14_12</t>
  </si>
  <si>
    <t>/day</t>
  </si>
  <si>
    <t>q12_11_1</t>
  </si>
  <si>
    <t>q12_11_2</t>
  </si>
  <si>
    <t>q13_11</t>
  </si>
  <si>
    <t>q14_11</t>
  </si>
  <si>
    <t>q11_14</t>
  </si>
  <si>
    <t>q12_14_1</t>
  </si>
  <si>
    <t>q12_14_2</t>
  </si>
  <si>
    <t>q15</t>
  </si>
  <si>
    <t>B1. Electric Energy from Grid</t>
  </si>
  <si>
    <t>months</t>
  </si>
  <si>
    <t>q3manufacturing</t>
  </si>
  <si>
    <t>q3services</t>
  </si>
  <si>
    <t>q17reason</t>
  </si>
  <si>
    <t>q19</t>
  </si>
  <si>
    <t>q20cost</t>
  </si>
  <si>
    <t>UGX</t>
  </si>
  <si>
    <t>q22</t>
  </si>
  <si>
    <t>days</t>
  </si>
  <si>
    <t>q23days</t>
  </si>
  <si>
    <t>q25blkout</t>
  </si>
  <si>
    <t>q27deqp1</t>
  </si>
  <si>
    <t>q27dameqp2</t>
  </si>
  <si>
    <t>q27dameqp3</t>
  </si>
  <si>
    <t>q28costdeqp1</t>
  </si>
  <si>
    <t>q28costdeqpo</t>
  </si>
  <si>
    <t>q28costdeqp4</t>
  </si>
  <si>
    <t>q28costdeqp3</t>
  </si>
  <si>
    <t>q29</t>
  </si>
  <si>
    <t>q30kwgen1</t>
  </si>
  <si>
    <t>q31hrgen1</t>
  </si>
  <si>
    <t>1st generator</t>
  </si>
  <si>
    <t>2nd generator</t>
  </si>
  <si>
    <t>q30kvgen2</t>
  </si>
  <si>
    <t>q30kwgen2</t>
  </si>
  <si>
    <t>hours</t>
  </si>
  <si>
    <t>0-1</t>
  </si>
  <si>
    <t>q11_15</t>
  </si>
  <si>
    <t>q12_15_1</t>
  </si>
  <si>
    <t>q12_15_2</t>
  </si>
  <si>
    <t>B2. Electric Energy from a Generator</t>
  </si>
  <si>
    <t>kV</t>
  </si>
  <si>
    <t>kW</t>
  </si>
  <si>
    <t>KW</t>
  </si>
  <si>
    <t>q18months</t>
  </si>
  <si>
    <t>B3. Electric Energy from a PV System</t>
  </si>
  <si>
    <t>q30kvgen1</t>
  </si>
  <si>
    <t>Wp</t>
  </si>
  <si>
    <t>q31hrgen2</t>
  </si>
  <si>
    <t>q32genmonths</t>
  </si>
  <si>
    <t>q33pv</t>
  </si>
  <si>
    <t>q34pvmonths</t>
  </si>
  <si>
    <t>q35pvcap</t>
  </si>
  <si>
    <t>q36</t>
  </si>
  <si>
    <t>q37</t>
  </si>
  <si>
    <t>q38batmonths</t>
  </si>
  <si>
    <t>q39batmonths</t>
  </si>
  <si>
    <t>q40batpm</t>
  </si>
  <si>
    <t>B4. Electric Energy from Batteries</t>
  </si>
  <si>
    <t>q41_1</t>
  </si>
  <si>
    <t>q42_1</t>
  </si>
  <si>
    <t>q41_2</t>
  </si>
  <si>
    <t>q42_2</t>
  </si>
  <si>
    <t>q41_3</t>
  </si>
  <si>
    <t>q42_3</t>
  </si>
  <si>
    <t>1. Energy Saver</t>
  </si>
  <si>
    <t>2. Incand. (&lt;50W)</t>
  </si>
  <si>
    <t>3. Incand. (&gt;=50W)</t>
  </si>
  <si>
    <t>q41_4</t>
  </si>
  <si>
    <t>q42_4</t>
  </si>
  <si>
    <t>5. Solar Lamp</t>
  </si>
  <si>
    <t>4. Fluorescent Tube</t>
  </si>
  <si>
    <t>6. Pressurized Lantern</t>
  </si>
  <si>
    <t>7. Hurricane Lantern</t>
  </si>
  <si>
    <t>8. Wick Lamp</t>
  </si>
  <si>
    <t>9. Gas Lamp</t>
  </si>
  <si>
    <t>10. Candle</t>
  </si>
  <si>
    <t>q41_5</t>
  </si>
  <si>
    <t>q42_5</t>
  </si>
  <si>
    <t>q41_6</t>
  </si>
  <si>
    <t>q42_6</t>
  </si>
  <si>
    <t>q41_7</t>
  </si>
  <si>
    <t>q42_7</t>
  </si>
  <si>
    <t>q41_8</t>
  </si>
  <si>
    <t>q42_8</t>
  </si>
  <si>
    <t>q41_9</t>
  </si>
  <si>
    <t>q42_9</t>
  </si>
  <si>
    <t>q41_10</t>
  </si>
  <si>
    <t>q42_10</t>
  </si>
  <si>
    <t>11. Other</t>
  </si>
  <si>
    <t>Flash light</t>
  </si>
  <si>
    <t>q41_11</t>
  </si>
  <si>
    <t>q42_11</t>
  </si>
  <si>
    <t>Help start new business</t>
  </si>
  <si>
    <t>q43_none</t>
  </si>
  <si>
    <t>q43_1</t>
  </si>
  <si>
    <t>q43_2</t>
  </si>
  <si>
    <t>q43_3</t>
  </si>
  <si>
    <t>q43_4</t>
  </si>
  <si>
    <t>q43_5</t>
  </si>
  <si>
    <t>q41_11sp</t>
  </si>
  <si>
    <t>q43_5sp</t>
  </si>
  <si>
    <t>lighting effect</t>
  </si>
  <si>
    <t>B5. Lighting</t>
  </si>
  <si>
    <t>q44</t>
  </si>
  <si>
    <t>q45_1</t>
  </si>
  <si>
    <t>q45_2</t>
  </si>
  <si>
    <t>q45_3</t>
  </si>
  <si>
    <t>q45_4</t>
  </si>
  <si>
    <t>q45_5</t>
  </si>
  <si>
    <t>q45_6</t>
  </si>
  <si>
    <t>q45_7</t>
  </si>
  <si>
    <t>C. Finance and Markets</t>
  </si>
  <si>
    <t>q47</t>
  </si>
  <si>
    <t>q46</t>
  </si>
  <si>
    <t>q48badw</t>
  </si>
  <si>
    <t>q48badm</t>
  </si>
  <si>
    <t>q49gdw</t>
  </si>
  <si>
    <t>q49gdm</t>
  </si>
  <si>
    <t>q50week</t>
  </si>
  <si>
    <t>q50mont</t>
  </si>
  <si>
    <t>Rent</t>
  </si>
  <si>
    <t>Materials</t>
  </si>
  <si>
    <t>Resale</t>
  </si>
  <si>
    <t>Water</t>
  </si>
  <si>
    <t>Salaries</t>
  </si>
  <si>
    <t>Telecomm</t>
  </si>
  <si>
    <t>Transport</t>
  </si>
  <si>
    <t>Maintenance</t>
  </si>
  <si>
    <t>q51_1</t>
  </si>
  <si>
    <t>q51_2</t>
  </si>
  <si>
    <t>q51_3</t>
  </si>
  <si>
    <t>q51_4</t>
  </si>
  <si>
    <t>q51_5</t>
  </si>
  <si>
    <t>q51_6</t>
  </si>
  <si>
    <t>q51_7</t>
  </si>
  <si>
    <t>q51mtc</t>
  </si>
  <si>
    <t>q52</t>
  </si>
  <si>
    <t>D. Cost of Production</t>
  </si>
  <si>
    <t>q55_1</t>
  </si>
  <si>
    <t>q55_2</t>
  </si>
  <si>
    <t>q55_3</t>
  </si>
  <si>
    <t>q55_4</t>
  </si>
  <si>
    <t>q55_5</t>
  </si>
  <si>
    <t>q55_6</t>
  </si>
  <si>
    <t>Radio</t>
  </si>
  <si>
    <t>Sound</t>
  </si>
  <si>
    <t>TV b/w</t>
  </si>
  <si>
    <t>TV colour</t>
  </si>
  <si>
    <t>Stabilizer</t>
  </si>
  <si>
    <t>Fan</t>
  </si>
  <si>
    <t>Motorcycle</t>
  </si>
  <si>
    <t>Wheel-Barrow</t>
  </si>
  <si>
    <t>Bicycle</t>
  </si>
  <si>
    <t>q55_11</t>
  </si>
  <si>
    <t>q55_12</t>
  </si>
  <si>
    <t>q55_13</t>
  </si>
  <si>
    <t>q55_14</t>
  </si>
  <si>
    <t>q55_15</t>
  </si>
  <si>
    <t>q55_16</t>
  </si>
  <si>
    <t>q55_17</t>
  </si>
  <si>
    <t>Boat</t>
  </si>
  <si>
    <t>Car</t>
  </si>
  <si>
    <t>Lorry</t>
  </si>
  <si>
    <t>F. Real Capital Endowment</t>
  </si>
  <si>
    <t>q56_1</t>
  </si>
  <si>
    <t>q56_1sp</t>
  </si>
  <si>
    <t>q56_2</t>
  </si>
  <si>
    <t>q56_2sp</t>
  </si>
  <si>
    <t>q56_3sp</t>
  </si>
  <si>
    <t>q56_3</t>
  </si>
  <si>
    <t>q56_4sp</t>
  </si>
  <si>
    <t>q56_4</t>
  </si>
  <si>
    <t>Refrigerator</t>
  </si>
  <si>
    <t>Business-specific Goods</t>
  </si>
  <si>
    <t>q53_1_1</t>
  </si>
  <si>
    <t>q53_1_2</t>
  </si>
  <si>
    <t>q54_1</t>
  </si>
  <si>
    <t>q53_2_1</t>
  </si>
  <si>
    <t>q53_2_2</t>
  </si>
  <si>
    <t>q54_2</t>
  </si>
  <si>
    <t>q53_3_1</t>
  </si>
  <si>
    <t>q53_3_2</t>
  </si>
  <si>
    <t>q54_3</t>
  </si>
  <si>
    <t>q53_4_1</t>
  </si>
  <si>
    <t>q53_4_2</t>
  </si>
  <si>
    <t>q54_4</t>
  </si>
  <si>
    <t>Fax</t>
  </si>
  <si>
    <t>Internet</t>
  </si>
  <si>
    <t>Mobile</t>
  </si>
  <si>
    <t>Radio tr.</t>
  </si>
  <si>
    <t>Postal</t>
  </si>
  <si>
    <t>E. Communication</t>
  </si>
  <si>
    <t>Fixed line</t>
  </si>
  <si>
    <t>q53_5_1</t>
  </si>
  <si>
    <t>q53_5_2</t>
  </si>
  <si>
    <t>q54_5</t>
  </si>
  <si>
    <t>q53_6_1</t>
  </si>
  <si>
    <t>q53_6_2</t>
  </si>
  <si>
    <t>age</t>
  </si>
  <si>
    <t>q57</t>
  </si>
  <si>
    <t>q58</t>
  </si>
  <si>
    <t>q59</t>
  </si>
  <si>
    <t>m-f</t>
  </si>
  <si>
    <t>f</t>
  </si>
  <si>
    <t>m</t>
  </si>
  <si>
    <t>q60</t>
  </si>
  <si>
    <t>q61</t>
  </si>
  <si>
    <t>q62</t>
  </si>
  <si>
    <t>q63</t>
  </si>
  <si>
    <t>q63sp1</t>
  </si>
  <si>
    <t>q63sp2</t>
  </si>
  <si>
    <t>q63sp3</t>
  </si>
  <si>
    <t>TV</t>
  </si>
  <si>
    <t>Motorbike</t>
  </si>
  <si>
    <t>q65_1</t>
  </si>
  <si>
    <t>q65_2</t>
  </si>
  <si>
    <t>q65_3</t>
  </si>
  <si>
    <t>q65_4</t>
  </si>
  <si>
    <t>q65_5</t>
  </si>
  <si>
    <t>q65_6</t>
  </si>
  <si>
    <t>q66</t>
  </si>
  <si>
    <t>Aaaaa Bbbbbbbbb</t>
  </si>
  <si>
    <t>Ccccc Ddddddddd</t>
  </si>
  <si>
    <t>Eeeee Fffffffffffffffffff</t>
  </si>
  <si>
    <t>Ggggg Hhhhhhhhh</t>
  </si>
  <si>
    <t>Iiiiiiiiiiii Kkkkkkkkk</t>
  </si>
  <si>
    <t>Lllllllllll Mmmmmm</t>
  </si>
  <si>
    <t>Nnnnn Ooooooooo</t>
  </si>
  <si>
    <t>Ppppp Qqqqqqqqq</t>
  </si>
  <si>
    <t>Rrrrrrrr Sssssssss</t>
  </si>
  <si>
    <t>timefinish</t>
  </si>
  <si>
    <t>G. Owner Information</t>
  </si>
  <si>
    <t>7. Candles</t>
  </si>
  <si>
    <t>8. Biogas</t>
  </si>
  <si>
    <t>9. Charcoal / briquettes</t>
  </si>
  <si>
    <t>10. Crop residue (bought)</t>
  </si>
  <si>
    <t>11. Crop residue (collected)</t>
  </si>
  <si>
    <t>12. Firewood (bought)</t>
  </si>
  <si>
    <t>13. Firewood (collected)</t>
  </si>
  <si>
    <t>14. PV-System</t>
  </si>
  <si>
    <t>15. Electricity from grid</t>
  </si>
  <si>
    <t>16. Other (specify)</t>
  </si>
  <si>
    <t>q11_16</t>
  </si>
  <si>
    <t>q12_16_1</t>
  </si>
  <si>
    <t>q12_16_2</t>
  </si>
  <si>
    <t>q13_16</t>
  </si>
  <si>
    <t>q14_16</t>
  </si>
  <si>
    <t>barber shop / beauty shop/ hairdresser's salon</t>
  </si>
  <si>
    <t>number</t>
  </si>
  <si>
    <t>By means of the 'freeze panes' command in Excel, at both worksheets of this data entry file, 'I-B' and 'C-G', the questionnaire number, which identifies each enterprise, is freezed at the left side of the screen.</t>
  </si>
  <si>
    <t xml:space="preserve">Each section 'I. Enterprise Location' to 'G. Owner Information' of the questionnaire starts in this document with a vertical line and the section name in this line 1. </t>
  </si>
  <si>
    <r>
      <t xml:space="preserve">This line 4 shall help the person responsible for data entry by specifying the type of data to be entered. The following types exist:
0-1       = no [0] and yes [1]
#          = amount (e.g. of light bulbs)
UGX     = Ugandan Shilling
code     = code (according to questionnaire, also replicated in the 
               cell comment)
</t>
    </r>
    <r>
      <rPr>
        <sz val="10"/>
        <color indexed="10"/>
        <rFont val="Arial"/>
        <family val="2"/>
      </rPr>
      <t>code</t>
    </r>
    <r>
      <rPr>
        <sz val="10"/>
        <rFont val="Arial"/>
        <family val="2"/>
      </rPr>
      <t xml:space="preserve">     = code that might be extended by different answers
hhmm   = time (hour hour minute minute, mind the cell comment!)
m-f        = male - female
/week; / month = per week; per month
number  = number (e.g. of questionnaire, telephone)
name     = name (e.g. of enterprise)
kV = kilo Volts; kW = kil Watts; Wp = Watt peak 
specification = literal specification of the answer</t>
    </r>
  </si>
  <si>
    <t>Cells in yellow are filled in automatically in the worksheet (typically a sum or difference of several other cells).</t>
  </si>
  <si>
    <t>This line 3 in the table identifies the question number (q1 = question 1). In the beginning and at the end of the questionnaire, there are a few identifiers that refer to items in the questionnaire without a question number, e.g. 'district' (of the enterprise location) and 'timefinish' (= finishing time of interview). They should be self-explanatory. In particular cases as here with 'q3' and 'q3manufacturing', several cells refer to a single quesion.</t>
  </si>
  <si>
    <t>Like in the questionnaire, the following universal codes apply:
-1 = don't know
-2 = no answer/ refused to answer
-3 = not applicable
-4 = missing information
Take care for the difference between '0' = none and '-3' = question does not apply!</t>
  </si>
  <si>
    <t>Cells in orange need special attention that is explained in the cell comment.</t>
  </si>
  <si>
    <r>
      <t xml:space="preserve">Cells in blue have to be filled in for </t>
    </r>
    <r>
      <rPr>
        <i/>
        <sz val="10"/>
        <rFont val="Arial"/>
        <family val="2"/>
      </rPr>
      <t>all</t>
    </r>
    <r>
      <rPr>
        <sz val="10"/>
        <rFont val="Arial"/>
        <family val="2"/>
      </rPr>
      <t xml:space="preserve"> enterprises</t>
    </r>
  </si>
  <si>
    <t>Average time the enterprise spends on acquiring paraffin/ kerosene (in Minutes per week):</t>
  </si>
  <si>
    <t>Number of observations:</t>
  </si>
  <si>
    <t>Missings or non-applicables:</t>
  </si>
  <si>
    <t>When you perform basic calculating operations like determining the average value, take account of the negative values. These should be excluded and rather be counted separately. In Excel 2007, this can be done with the  'AVERAGEIF'-command. See example below:</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</si>
</sst>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s>
  <fonts count="27">
    <font>
      <sz val="10"/>
      <name val="Arial"/>
      <family val="0"/>
    </font>
    <font>
      <sz val="8"/>
      <name val="Arial"/>
      <family val="2"/>
    </font>
    <font>
      <sz val="9"/>
      <name val="Tahoma"/>
      <family val="2"/>
    </font>
    <font>
      <b/>
      <sz val="11"/>
      <name val="Arial"/>
      <family val="2"/>
    </font>
    <font>
      <sz val="10"/>
      <color indexed="10"/>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23"/>
      <name val="Arial"/>
      <family val="2"/>
    </font>
    <font>
      <sz val="8"/>
      <name val="Tahoma"/>
      <family val="2"/>
    </font>
    <font>
      <b/>
      <sz val="8"/>
      <name val="Tahoma"/>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2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medium">
        <color indexed="17"/>
      </top>
      <bottom>
        <color indexed="63"/>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20" borderId="1" applyNumberFormat="0" applyAlignment="0" applyProtection="0"/>
    <xf numFmtId="0" fontId="9"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23" borderId="9" applyNumberFormat="0" applyAlignment="0" applyProtection="0"/>
  </cellStyleXfs>
  <cellXfs count="81">
    <xf numFmtId="0" fontId="0" fillId="0" borderId="0" xfId="0" applyAlignment="1">
      <alignment/>
    </xf>
    <xf numFmtId="0" fontId="0" fillId="24" borderId="0" xfId="0" applyFill="1" applyAlignment="1">
      <alignment/>
    </xf>
    <xf numFmtId="0" fontId="0" fillId="11" borderId="0" xfId="0" applyFill="1" applyAlignment="1">
      <alignment/>
    </xf>
    <xf numFmtId="0" fontId="0" fillId="8" borderId="0" xfId="0" applyFill="1" applyAlignment="1">
      <alignment/>
    </xf>
    <xf numFmtId="0" fontId="0" fillId="0" borderId="0" xfId="0" applyFill="1" applyAlignment="1">
      <alignment/>
    </xf>
    <xf numFmtId="15" fontId="0" fillId="8" borderId="0" xfId="0" applyNumberFormat="1" applyFill="1" applyAlignment="1">
      <alignment/>
    </xf>
    <xf numFmtId="0" fontId="4" fillId="0" borderId="0" xfId="0" applyFont="1" applyAlignment="1">
      <alignment/>
    </xf>
    <xf numFmtId="15" fontId="0" fillId="0" borderId="0" xfId="0" applyNumberFormat="1" applyFill="1" applyAlignment="1">
      <alignment/>
    </xf>
    <xf numFmtId="0" fontId="0" fillId="0" borderId="0" xfId="0" applyNumberFormat="1" applyAlignment="1">
      <alignment/>
    </xf>
    <xf numFmtId="0" fontId="0" fillId="8" borderId="0" xfId="0" applyNumberFormat="1" applyFill="1" applyAlignment="1">
      <alignment/>
    </xf>
    <xf numFmtId="0"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10" xfId="0" applyBorder="1" applyAlignment="1">
      <alignment/>
    </xf>
    <xf numFmtId="0" fontId="0" fillId="8" borderId="10" xfId="0" applyFill="1" applyBorder="1" applyAlignment="1">
      <alignment/>
    </xf>
    <xf numFmtId="0" fontId="0" fillId="0" borderId="10"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3" fillId="0" borderId="0" xfId="0" applyFont="1" applyAlignment="1">
      <alignment/>
    </xf>
    <xf numFmtId="0" fontId="3" fillId="0" borderId="10" xfId="0" applyFont="1" applyBorder="1" applyAlignment="1">
      <alignment/>
    </xf>
    <xf numFmtId="0" fontId="0" fillId="0" borderId="10" xfId="0" applyFill="1" applyBorder="1" applyAlignment="1">
      <alignment/>
    </xf>
    <xf numFmtId="0" fontId="0" fillId="0" borderId="0" xfId="0" applyFill="1" applyBorder="1" applyAlignment="1">
      <alignment/>
    </xf>
    <xf numFmtId="0" fontId="0" fillId="11" borderId="0" xfId="0" applyFont="1" applyFill="1" applyAlignment="1">
      <alignment/>
    </xf>
    <xf numFmtId="0" fontId="0" fillId="0" borderId="0" xfId="0" applyFont="1" applyBorder="1" applyAlignment="1">
      <alignment/>
    </xf>
    <xf numFmtId="0" fontId="0" fillId="0" borderId="11" xfId="0" applyBorder="1" applyAlignment="1">
      <alignment/>
    </xf>
    <xf numFmtId="0" fontId="0" fillId="0" borderId="11" xfId="0" applyFont="1" applyBorder="1" applyAlignment="1">
      <alignment/>
    </xf>
    <xf numFmtId="0" fontId="0" fillId="8" borderId="11" xfId="0" applyFill="1" applyBorder="1" applyAlignment="1">
      <alignment/>
    </xf>
    <xf numFmtId="0" fontId="3" fillId="0" borderId="0" xfId="0" applyFont="1" applyBorder="1" applyAlignment="1">
      <alignment/>
    </xf>
    <xf numFmtId="0" fontId="0" fillId="11" borderId="10" xfId="0" applyFont="1" applyFill="1" applyBorder="1" applyAlignment="1">
      <alignment/>
    </xf>
    <xf numFmtId="0" fontId="3" fillId="0" borderId="12" xfId="0" applyFont="1" applyBorder="1" applyAlignment="1">
      <alignment/>
    </xf>
    <xf numFmtId="0" fontId="0" fillId="0" borderId="12" xfId="0" applyBorder="1" applyAlignment="1">
      <alignment/>
    </xf>
    <xf numFmtId="0" fontId="0" fillId="0" borderId="12" xfId="0" applyFont="1" applyFill="1" applyBorder="1" applyAlignment="1">
      <alignment/>
    </xf>
    <xf numFmtId="0" fontId="0" fillId="0" borderId="12" xfId="0" applyFont="1" applyBorder="1" applyAlignment="1">
      <alignment/>
    </xf>
    <xf numFmtId="0" fontId="0" fillId="0" borderId="0" xfId="0" applyBorder="1" applyAlignment="1">
      <alignment/>
    </xf>
    <xf numFmtId="0" fontId="0" fillId="8" borderId="10" xfId="0" applyFont="1" applyFill="1" applyBorder="1" applyAlignment="1">
      <alignment/>
    </xf>
    <xf numFmtId="0" fontId="0" fillId="0" borderId="10" xfId="0" applyFont="1" applyFill="1" applyBorder="1" applyAlignment="1">
      <alignment/>
    </xf>
    <xf numFmtId="0" fontId="3" fillId="0" borderId="0" xfId="0" applyNumberFormat="1" applyFont="1" applyAlignment="1">
      <alignment/>
    </xf>
    <xf numFmtId="0" fontId="3" fillId="0" borderId="0" xfId="0" applyFont="1" applyFill="1" applyBorder="1" applyAlignment="1">
      <alignment/>
    </xf>
    <xf numFmtId="0" fontId="0" fillId="0" borderId="0" xfId="0" applyNumberFormat="1" applyFont="1" applyAlignment="1">
      <alignment/>
    </xf>
    <xf numFmtId="0" fontId="0" fillId="0" borderId="0" xfId="0" applyNumberFormat="1" applyBorder="1" applyAlignment="1">
      <alignment/>
    </xf>
    <xf numFmtId="0" fontId="0" fillId="8" borderId="0" xfId="0" applyFill="1" applyBorder="1" applyAlignment="1">
      <alignment/>
    </xf>
    <xf numFmtId="0" fontId="0" fillId="8" borderId="0" xfId="0" applyFont="1" applyFill="1" applyAlignment="1">
      <alignment/>
    </xf>
    <xf numFmtId="0" fontId="23" fillId="8" borderId="0" xfId="0" applyFont="1" applyFill="1" applyAlignment="1">
      <alignment/>
    </xf>
    <xf numFmtId="0" fontId="23" fillId="8" borderId="10" xfId="0" applyFont="1" applyFill="1" applyBorder="1" applyAlignment="1">
      <alignment/>
    </xf>
    <xf numFmtId="15" fontId="23" fillId="8" borderId="0" xfId="0" applyNumberFormat="1" applyFont="1" applyFill="1" applyAlignment="1">
      <alignment/>
    </xf>
    <xf numFmtId="0" fontId="23" fillId="0" borderId="0" xfId="0" applyFont="1" applyFill="1" applyAlignment="1">
      <alignment/>
    </xf>
    <xf numFmtId="0" fontId="23" fillId="0" borderId="0" xfId="0" applyFont="1" applyAlignment="1">
      <alignment/>
    </xf>
    <xf numFmtId="0" fontId="23" fillId="8" borderId="0" xfId="0" applyNumberFormat="1" applyFont="1" applyFill="1" applyAlignment="1">
      <alignment/>
    </xf>
    <xf numFmtId="0" fontId="23" fillId="24" borderId="0" xfId="0" applyFont="1" applyFill="1" applyAlignment="1">
      <alignment/>
    </xf>
    <xf numFmtId="0" fontId="0" fillId="0" borderId="12" xfId="0" applyFill="1" applyBorder="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horizontal="left" vertical="top"/>
    </xf>
    <xf numFmtId="0" fontId="0" fillId="0" borderId="0" xfId="0" applyNumberFormat="1" applyAlignment="1">
      <alignment horizontal="left" vertical="top"/>
    </xf>
    <xf numFmtId="0" fontId="0" fillId="0" borderId="0" xfId="0" applyBorder="1" applyAlignment="1">
      <alignment horizontal="lef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13" xfId="0" applyFont="1" applyBorder="1" applyAlignment="1">
      <alignment vertical="top" wrapText="1"/>
    </xf>
    <xf numFmtId="0" fontId="0" fillId="0" borderId="12" xfId="0" applyFont="1" applyBorder="1" applyAlignment="1">
      <alignment wrapText="1"/>
    </xf>
    <xf numFmtId="0" fontId="0" fillId="0" borderId="0" xfId="0" applyNumberFormat="1" applyFont="1" applyFill="1" applyAlignment="1">
      <alignment/>
    </xf>
    <xf numFmtId="2" fontId="0" fillId="0" borderId="0" xfId="0" applyNumberFormat="1" applyAlignment="1">
      <alignment/>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10" xfId="0" applyFont="1" applyBorder="1" applyAlignment="1">
      <alignment horizontal="left"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1</xdr:row>
      <xdr:rowOff>104775</xdr:rowOff>
    </xdr:from>
    <xdr:to>
      <xdr:col>13</xdr:col>
      <xdr:colOff>161925</xdr:colOff>
      <xdr:row>3</xdr:row>
      <xdr:rowOff>28575</xdr:rowOff>
    </xdr:to>
    <xdr:sp>
      <xdr:nvSpPr>
        <xdr:cNvPr id="1" name="Legende mit Linie 2 1"/>
        <xdr:cNvSpPr>
          <a:spLocks/>
        </xdr:cNvSpPr>
      </xdr:nvSpPr>
      <xdr:spPr>
        <a:xfrm rot="16200000">
          <a:off x="3571875" y="295275"/>
          <a:ext cx="5391150" cy="247650"/>
        </a:xfrm>
        <a:prstGeom prst="borderCallout2">
          <a:avLst>
            <a:gd name="adj1" fmla="val -886037"/>
            <a:gd name="adj2" fmla="val -22560"/>
            <a:gd name="adj3" fmla="val -432731"/>
            <a:gd name="adj4" fmla="val -31259"/>
          </a:avLst>
        </a:prstGeom>
        <a:noFill/>
        <a:ln w="25400" cmpd="sng">
          <a:solidFill>
            <a:srgbClr val="00B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133350</xdr:rowOff>
    </xdr:from>
    <xdr:to>
      <xdr:col>0</xdr:col>
      <xdr:colOff>514350</xdr:colOff>
      <xdr:row>4</xdr:row>
      <xdr:rowOff>38100</xdr:rowOff>
    </xdr:to>
    <xdr:sp>
      <xdr:nvSpPr>
        <xdr:cNvPr id="2" name="Legende mit Linie 2 2"/>
        <xdr:cNvSpPr>
          <a:spLocks/>
        </xdr:cNvSpPr>
      </xdr:nvSpPr>
      <xdr:spPr>
        <a:xfrm rot="16200000">
          <a:off x="0" y="323850"/>
          <a:ext cx="514350" cy="390525"/>
        </a:xfrm>
        <a:prstGeom prst="borderCallout2">
          <a:avLst>
            <a:gd name="adj1" fmla="val -537254"/>
            <a:gd name="adj2" fmla="val 57074"/>
            <a:gd name="adj3" fmla="val -432731"/>
            <a:gd name="adj4" fmla="val -31259"/>
          </a:avLst>
        </a:prstGeom>
        <a:noFill/>
        <a:ln w="25400" cmpd="sng">
          <a:solidFill>
            <a:srgbClr val="00B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3</xdr:col>
      <xdr:colOff>361950</xdr:colOff>
      <xdr:row>1</xdr:row>
      <xdr:rowOff>85725</xdr:rowOff>
    </xdr:to>
    <xdr:sp>
      <xdr:nvSpPr>
        <xdr:cNvPr id="3" name="Legende mit Linie 2 3"/>
        <xdr:cNvSpPr>
          <a:spLocks/>
        </xdr:cNvSpPr>
      </xdr:nvSpPr>
      <xdr:spPr>
        <a:xfrm rot="16200000">
          <a:off x="561975" y="0"/>
          <a:ext cx="1581150" cy="276225"/>
        </a:xfrm>
        <a:prstGeom prst="borderCallout2">
          <a:avLst>
            <a:gd name="adj1" fmla="val -895879"/>
            <a:gd name="adj2" fmla="val 124541"/>
            <a:gd name="adj3" fmla="val -339629"/>
            <a:gd name="adj4" fmla="val -32467"/>
          </a:avLst>
        </a:prstGeom>
        <a:noFill/>
        <a:ln w="25400" cmpd="sng">
          <a:solidFill>
            <a:srgbClr val="00B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2743200</xdr:colOff>
      <xdr:row>2</xdr:row>
      <xdr:rowOff>123825</xdr:rowOff>
    </xdr:from>
    <xdr:to>
      <xdr:col>15</xdr:col>
      <xdr:colOff>381000</xdr:colOff>
      <xdr:row>4</xdr:row>
      <xdr:rowOff>38100</xdr:rowOff>
    </xdr:to>
    <xdr:sp>
      <xdr:nvSpPr>
        <xdr:cNvPr id="4" name="Legende mit Linie 2 4"/>
        <xdr:cNvSpPr>
          <a:spLocks/>
        </xdr:cNvSpPr>
      </xdr:nvSpPr>
      <xdr:spPr>
        <a:xfrm rot="16200000">
          <a:off x="11544300" y="476250"/>
          <a:ext cx="923925" cy="238125"/>
        </a:xfrm>
        <a:prstGeom prst="borderCallout2">
          <a:avLst>
            <a:gd name="adj1" fmla="val -846037"/>
            <a:gd name="adj2" fmla="val 53731"/>
            <a:gd name="adj3" fmla="val -432731"/>
            <a:gd name="adj4" fmla="val -31259"/>
          </a:avLst>
        </a:prstGeom>
        <a:noFill/>
        <a:ln w="25400" cmpd="sng">
          <a:solidFill>
            <a:srgbClr val="00B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504825</xdr:colOff>
      <xdr:row>3</xdr:row>
      <xdr:rowOff>123825</xdr:rowOff>
    </xdr:from>
    <xdr:to>
      <xdr:col>21</xdr:col>
      <xdr:colOff>85725</xdr:colOff>
      <xdr:row>5</xdr:row>
      <xdr:rowOff>38100</xdr:rowOff>
    </xdr:to>
    <xdr:sp>
      <xdr:nvSpPr>
        <xdr:cNvPr id="5" name="Legende mit Linie 2 5"/>
        <xdr:cNvSpPr>
          <a:spLocks/>
        </xdr:cNvSpPr>
      </xdr:nvSpPr>
      <xdr:spPr>
        <a:xfrm rot="16200000">
          <a:off x="16878300" y="638175"/>
          <a:ext cx="723900" cy="238125"/>
        </a:xfrm>
        <a:prstGeom prst="borderCallout2">
          <a:avLst>
            <a:gd name="adj1" fmla="val -778037"/>
            <a:gd name="adj2" fmla="val 172365"/>
            <a:gd name="adj3" fmla="val -432731"/>
            <a:gd name="adj4" fmla="val -31259"/>
          </a:avLst>
        </a:prstGeom>
        <a:noFill/>
        <a:ln w="25400" cmpd="sng">
          <a:solidFill>
            <a:srgbClr val="00B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390525</xdr:colOff>
      <xdr:row>2</xdr:row>
      <xdr:rowOff>133350</xdr:rowOff>
    </xdr:from>
    <xdr:to>
      <xdr:col>19</xdr:col>
      <xdr:colOff>285750</xdr:colOff>
      <xdr:row>4</xdr:row>
      <xdr:rowOff>47625</xdr:rowOff>
    </xdr:to>
    <xdr:sp>
      <xdr:nvSpPr>
        <xdr:cNvPr id="6" name="Legende mit Linie 2 6"/>
        <xdr:cNvSpPr>
          <a:spLocks/>
        </xdr:cNvSpPr>
      </xdr:nvSpPr>
      <xdr:spPr>
        <a:xfrm rot="16200000">
          <a:off x="15763875" y="485775"/>
          <a:ext cx="895350" cy="238125"/>
        </a:xfrm>
        <a:prstGeom prst="borderCallout2">
          <a:avLst>
            <a:gd name="adj1" fmla="val -842037"/>
            <a:gd name="adj2" fmla="val 82444"/>
            <a:gd name="adj3" fmla="val -432731"/>
            <a:gd name="adj4" fmla="val -31259"/>
          </a:avLst>
        </a:prstGeom>
        <a:noFill/>
        <a:ln w="25400" cmpd="sng">
          <a:solidFill>
            <a:srgbClr val="00B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2838450</xdr:colOff>
      <xdr:row>11</xdr:row>
      <xdr:rowOff>104775</xdr:rowOff>
    </xdr:from>
    <xdr:to>
      <xdr:col>18</xdr:col>
      <xdr:colOff>95250</xdr:colOff>
      <xdr:row>13</xdr:row>
      <xdr:rowOff>19050</xdr:rowOff>
    </xdr:to>
    <xdr:sp>
      <xdr:nvSpPr>
        <xdr:cNvPr id="7" name="Legende mit Linie 2 7"/>
        <xdr:cNvSpPr>
          <a:spLocks/>
        </xdr:cNvSpPr>
      </xdr:nvSpPr>
      <xdr:spPr>
        <a:xfrm rot="16200000">
          <a:off x="15354300" y="1914525"/>
          <a:ext cx="542925" cy="238125"/>
        </a:xfrm>
        <a:prstGeom prst="borderCallout2">
          <a:avLst>
            <a:gd name="adj1" fmla="val -242037"/>
            <a:gd name="adj2" fmla="val -45925"/>
            <a:gd name="adj3" fmla="val -196731"/>
            <a:gd name="adj4" fmla="val 14351"/>
            <a:gd name="adj5" fmla="val 12611"/>
          </a:avLst>
        </a:prstGeom>
        <a:noFill/>
        <a:ln w="25400" cmpd="sng">
          <a:solidFill>
            <a:srgbClr val="00B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28575</xdr:colOff>
      <xdr:row>5</xdr:row>
      <xdr:rowOff>104775</xdr:rowOff>
    </xdr:from>
    <xdr:to>
      <xdr:col>35</xdr:col>
      <xdr:colOff>104775</xdr:colOff>
      <xdr:row>12</xdr:row>
      <xdr:rowOff>76200</xdr:rowOff>
    </xdr:to>
    <xdr:sp>
      <xdr:nvSpPr>
        <xdr:cNvPr id="8" name="Legende mit Linie 2 8"/>
        <xdr:cNvSpPr>
          <a:spLocks/>
        </xdr:cNvSpPr>
      </xdr:nvSpPr>
      <xdr:spPr>
        <a:xfrm rot="16200000">
          <a:off x="23822025" y="942975"/>
          <a:ext cx="1085850" cy="1104900"/>
        </a:xfrm>
        <a:prstGeom prst="borderCallout2">
          <a:avLst>
            <a:gd name="adj1" fmla="val -100185"/>
            <a:gd name="adj2" fmla="val -196435"/>
            <a:gd name="adj3" fmla="val -81870"/>
            <a:gd name="adj4" fmla="val -31259"/>
            <a:gd name="adj5" fmla="val -49712"/>
            <a:gd name="adj6" fmla="val -30374"/>
          </a:avLst>
        </a:prstGeom>
        <a:noFill/>
        <a:ln w="25400" cmpd="sng">
          <a:solidFill>
            <a:srgbClr val="00B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438150</xdr:colOff>
      <xdr:row>3</xdr:row>
      <xdr:rowOff>133350</xdr:rowOff>
    </xdr:from>
    <xdr:to>
      <xdr:col>55</xdr:col>
      <xdr:colOff>95250</xdr:colOff>
      <xdr:row>13</xdr:row>
      <xdr:rowOff>76200</xdr:rowOff>
    </xdr:to>
    <xdr:sp>
      <xdr:nvSpPr>
        <xdr:cNvPr id="9" name="Legende mit Linie 2 9"/>
        <xdr:cNvSpPr>
          <a:spLocks/>
        </xdr:cNvSpPr>
      </xdr:nvSpPr>
      <xdr:spPr>
        <a:xfrm rot="16200000">
          <a:off x="34499550" y="647700"/>
          <a:ext cx="666750" cy="1562100"/>
        </a:xfrm>
        <a:prstGeom prst="borderCallout2">
          <a:avLst>
            <a:gd name="adj1" fmla="val -76407"/>
            <a:gd name="adj2" fmla="val -353578"/>
            <a:gd name="adj3" fmla="val -61749"/>
            <a:gd name="adj4" fmla="val -36976"/>
            <a:gd name="adj5" fmla="val -49712"/>
            <a:gd name="adj6" fmla="val -30374"/>
          </a:avLst>
        </a:prstGeom>
        <a:noFill/>
        <a:ln w="25400" cmpd="sng">
          <a:solidFill>
            <a:srgbClr val="00B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33"/>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11.421875" defaultRowHeight="12.75"/>
  <cols>
    <col min="1" max="1" width="8.140625" style="0" customWidth="1"/>
    <col min="2" max="2" width="7.140625" style="13" bestFit="1" customWidth="1"/>
    <col min="6" max="6" width="5.00390625" style="13" customWidth="1"/>
    <col min="7" max="7" width="12.00390625" style="0" customWidth="1"/>
    <col min="8" max="8" width="9.421875" style="0" customWidth="1"/>
    <col min="9" max="9" width="30.28125" style="13" customWidth="1"/>
    <col min="10" max="13" width="6.421875" style="0" customWidth="1"/>
    <col min="14" max="14" width="42.8515625" style="0" customWidth="1"/>
    <col min="15" max="16" width="6.421875" style="0" customWidth="1"/>
    <col min="17" max="17" width="42.8515625" style="0" customWidth="1"/>
    <col min="18" max="18" width="6.421875" style="0" customWidth="1"/>
    <col min="19" max="20" width="8.57421875" style="8" customWidth="1"/>
    <col min="21" max="21" width="8.57421875" style="0" customWidth="1"/>
    <col min="22" max="22" width="7.140625" style="0" customWidth="1"/>
    <col min="23" max="23" width="7.28125" style="0" customWidth="1"/>
    <col min="25" max="25" width="7.28125" style="0" customWidth="1"/>
    <col min="26" max="26" width="7.140625" style="13" customWidth="1"/>
    <col min="27" max="28" width="8.00390625" style="0" bestFit="1" customWidth="1"/>
    <col min="29" max="30" width="7.140625" style="0" customWidth="1"/>
    <col min="31" max="31" width="7.57421875" style="13" bestFit="1" customWidth="1"/>
    <col min="32" max="33" width="8.00390625" style="0" bestFit="1" customWidth="1"/>
    <col min="34" max="35" width="7.57421875" style="0" customWidth="1"/>
    <col min="36" max="36" width="7.57421875" style="13" bestFit="1" customWidth="1"/>
    <col min="37" max="40" width="7.57421875" style="0" customWidth="1"/>
    <col min="41" max="41" width="7.57421875" style="13" bestFit="1" customWidth="1"/>
    <col min="42" max="42" width="7.57421875" style="0" customWidth="1"/>
    <col min="43" max="43" width="8.00390625" style="0" bestFit="1" customWidth="1"/>
    <col min="44" max="45" width="7.57421875" style="0" customWidth="1"/>
    <col min="46" max="46" width="7.57421875" style="13" bestFit="1" customWidth="1"/>
    <col min="47" max="48" width="8.00390625" style="0" bestFit="1" customWidth="1"/>
    <col min="49" max="50" width="7.57421875" style="0" customWidth="1"/>
    <col min="51" max="51" width="7.57421875" style="13" bestFit="1" customWidth="1"/>
    <col min="52" max="52" width="8.421875" style="0" bestFit="1" customWidth="1"/>
    <col min="53" max="53" width="8.00390625" style="0" bestFit="1" customWidth="1"/>
    <col min="54" max="55" width="7.57421875" style="0" customWidth="1"/>
    <col min="56" max="56" width="7.57421875" style="13" bestFit="1" customWidth="1"/>
    <col min="57" max="58" width="8.00390625" style="0" bestFit="1" customWidth="1"/>
    <col min="59" max="60" width="7.57421875" style="0" customWidth="1"/>
  </cols>
  <sheetData>
    <row r="1" spans="2:60" s="19" customFormat="1" ht="15">
      <c r="B1" s="20" t="s">
        <v>49</v>
      </c>
      <c r="F1" s="20" t="s">
        <v>50</v>
      </c>
      <c r="I1" s="20" t="s">
        <v>77</v>
      </c>
      <c r="S1" s="37"/>
      <c r="T1" s="37"/>
      <c r="Z1" s="20" t="s">
        <v>78</v>
      </c>
      <c r="AD1" s="28"/>
      <c r="AE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26:56" ht="12.75">
      <c r="Z2" s="15" t="s">
        <v>87</v>
      </c>
      <c r="AE2" s="15" t="s">
        <v>88</v>
      </c>
      <c r="AJ2" s="15" t="s">
        <v>91</v>
      </c>
      <c r="AO2" s="15" t="s">
        <v>93</v>
      </c>
      <c r="AT2" s="15" t="s">
        <v>94</v>
      </c>
      <c r="AY2" s="15" t="s">
        <v>92</v>
      </c>
      <c r="BD2" s="15" t="s">
        <v>374</v>
      </c>
    </row>
    <row r="3" spans="1:60" ht="12.75">
      <c r="A3" t="s">
        <v>19</v>
      </c>
      <c r="B3" s="13" t="s">
        <v>20</v>
      </c>
      <c r="C3" t="s">
        <v>21</v>
      </c>
      <c r="D3" t="s">
        <v>22</v>
      </c>
      <c r="E3" t="s">
        <v>23</v>
      </c>
      <c r="F3" s="13" t="s">
        <v>24</v>
      </c>
      <c r="G3" t="s">
        <v>25</v>
      </c>
      <c r="H3" s="50" t="s">
        <v>26</v>
      </c>
      <c r="I3" s="34" t="s">
        <v>53</v>
      </c>
      <c r="J3" t="s">
        <v>27</v>
      </c>
      <c r="K3" t="s">
        <v>54</v>
      </c>
      <c r="L3" s="17" t="s">
        <v>152</v>
      </c>
      <c r="M3" s="4"/>
      <c r="N3" s="4"/>
      <c r="O3" s="17" t="s">
        <v>153</v>
      </c>
      <c r="P3" s="4"/>
      <c r="R3" t="s">
        <v>55</v>
      </c>
      <c r="S3" s="10" t="s">
        <v>28</v>
      </c>
      <c r="T3" s="60" t="s">
        <v>29</v>
      </c>
      <c r="U3" s="2" t="s">
        <v>30</v>
      </c>
      <c r="V3" t="s">
        <v>31</v>
      </c>
      <c r="W3" t="s">
        <v>32</v>
      </c>
      <c r="X3" t="s">
        <v>33</v>
      </c>
      <c r="Y3" s="18" t="s">
        <v>73</v>
      </c>
      <c r="Z3" s="15" t="s">
        <v>74</v>
      </c>
      <c r="AA3" s="12" t="s">
        <v>85</v>
      </c>
      <c r="AB3" s="12" t="s">
        <v>86</v>
      </c>
      <c r="AC3" s="16" t="s">
        <v>79</v>
      </c>
      <c r="AD3" s="16" t="s">
        <v>80</v>
      </c>
      <c r="AE3" s="15" t="s">
        <v>75</v>
      </c>
      <c r="AF3" s="12" t="s">
        <v>89</v>
      </c>
      <c r="AG3" s="12" t="s">
        <v>90</v>
      </c>
      <c r="AH3" s="16" t="s">
        <v>83</v>
      </c>
      <c r="AI3" s="16" t="s">
        <v>84</v>
      </c>
      <c r="AJ3" s="15" t="s">
        <v>95</v>
      </c>
      <c r="AK3" s="12" t="s">
        <v>96</v>
      </c>
      <c r="AL3" s="12" t="s">
        <v>97</v>
      </c>
      <c r="AM3" s="16" t="s">
        <v>98</v>
      </c>
      <c r="AN3" s="16" t="s">
        <v>99</v>
      </c>
      <c r="AO3" s="15" t="s">
        <v>100</v>
      </c>
      <c r="AP3" s="12" t="s">
        <v>101</v>
      </c>
      <c r="AQ3" s="12" t="s">
        <v>102</v>
      </c>
      <c r="AR3" s="16" t="s">
        <v>103</v>
      </c>
      <c r="AS3" s="16" t="s">
        <v>104</v>
      </c>
      <c r="AT3" s="15" t="s">
        <v>105</v>
      </c>
      <c r="AU3" s="12" t="s">
        <v>106</v>
      </c>
      <c r="AV3" s="12" t="s">
        <v>107</v>
      </c>
      <c r="AW3" s="16" t="s">
        <v>108</v>
      </c>
      <c r="AX3" s="16" t="s">
        <v>109</v>
      </c>
      <c r="AY3" s="15" t="s">
        <v>110</v>
      </c>
      <c r="AZ3" s="12" t="s">
        <v>111</v>
      </c>
      <c r="BA3" s="12" t="s">
        <v>112</v>
      </c>
      <c r="BB3" s="16" t="s">
        <v>113</v>
      </c>
      <c r="BC3" s="16" t="s">
        <v>114</v>
      </c>
      <c r="BD3" s="15" t="s">
        <v>115</v>
      </c>
      <c r="BE3" s="12" t="s">
        <v>116</v>
      </c>
      <c r="BF3" s="12" t="s">
        <v>117</v>
      </c>
      <c r="BG3" s="16" t="s">
        <v>118</v>
      </c>
      <c r="BH3" s="16" t="s">
        <v>119</v>
      </c>
    </row>
    <row r="4" spans="1:60" ht="12.75">
      <c r="A4" s="12" t="s">
        <v>390</v>
      </c>
      <c r="B4" s="15" t="s">
        <v>52</v>
      </c>
      <c r="C4" s="12" t="s">
        <v>51</v>
      </c>
      <c r="D4" s="12" t="s">
        <v>51</v>
      </c>
      <c r="E4" s="12" t="s">
        <v>51</v>
      </c>
      <c r="F4" s="15" t="s">
        <v>56</v>
      </c>
      <c r="G4" s="16" t="s">
        <v>25</v>
      </c>
      <c r="H4" s="2" t="s">
        <v>58</v>
      </c>
      <c r="I4" s="13" t="s">
        <v>51</v>
      </c>
      <c r="J4" t="s">
        <v>52</v>
      </c>
      <c r="K4" s="4" t="s">
        <v>52</v>
      </c>
      <c r="L4" s="4" t="s">
        <v>52</v>
      </c>
      <c r="M4" s="4" t="s">
        <v>52</v>
      </c>
      <c r="N4" s="17" t="s">
        <v>76</v>
      </c>
      <c r="O4" s="4" t="s">
        <v>52</v>
      </c>
      <c r="P4" s="4" t="s">
        <v>52</v>
      </c>
      <c r="Q4" s="17" t="s">
        <v>76</v>
      </c>
      <c r="R4" t="s">
        <v>56</v>
      </c>
      <c r="S4" s="2" t="s">
        <v>58</v>
      </c>
      <c r="T4" s="2" t="s">
        <v>58</v>
      </c>
      <c r="U4" s="2" t="s">
        <v>58</v>
      </c>
      <c r="V4" s="17" t="s">
        <v>177</v>
      </c>
      <c r="W4" t="s">
        <v>56</v>
      </c>
      <c r="X4" s="6" t="s">
        <v>52</v>
      </c>
      <c r="Y4" t="s">
        <v>56</v>
      </c>
      <c r="Z4" s="15" t="s">
        <v>177</v>
      </c>
      <c r="AA4" s="17" t="s">
        <v>177</v>
      </c>
      <c r="AB4" s="11" t="s">
        <v>52</v>
      </c>
      <c r="AC4" s="23" t="s">
        <v>82</v>
      </c>
      <c r="AD4" s="12" t="s">
        <v>81</v>
      </c>
      <c r="AE4" s="15" t="s">
        <v>177</v>
      </c>
      <c r="AF4" s="17" t="s">
        <v>177</v>
      </c>
      <c r="AG4" s="11" t="s">
        <v>52</v>
      </c>
      <c r="AH4" s="23" t="s">
        <v>82</v>
      </c>
      <c r="AI4" s="12" t="s">
        <v>81</v>
      </c>
      <c r="AJ4" s="15" t="s">
        <v>177</v>
      </c>
      <c r="AK4" s="17" t="s">
        <v>177</v>
      </c>
      <c r="AL4" s="11" t="s">
        <v>52</v>
      </c>
      <c r="AM4" s="23" t="s">
        <v>82</v>
      </c>
      <c r="AN4" s="12" t="s">
        <v>81</v>
      </c>
      <c r="AO4" s="15" t="s">
        <v>177</v>
      </c>
      <c r="AP4" s="17" t="s">
        <v>177</v>
      </c>
      <c r="AQ4" s="11" t="s">
        <v>52</v>
      </c>
      <c r="AR4" s="23" t="s">
        <v>82</v>
      </c>
      <c r="AS4" s="12" t="s">
        <v>81</v>
      </c>
      <c r="AT4" s="15" t="s">
        <v>177</v>
      </c>
      <c r="AU4" s="17" t="s">
        <v>177</v>
      </c>
      <c r="AV4" s="11" t="s">
        <v>52</v>
      </c>
      <c r="AW4" s="23" t="s">
        <v>82</v>
      </c>
      <c r="AX4" s="12" t="s">
        <v>81</v>
      </c>
      <c r="AY4" s="15" t="s">
        <v>177</v>
      </c>
      <c r="AZ4" s="17" t="s">
        <v>177</v>
      </c>
      <c r="BA4" s="11" t="s">
        <v>52</v>
      </c>
      <c r="BB4" s="23" t="s">
        <v>82</v>
      </c>
      <c r="BC4" s="12" t="s">
        <v>81</v>
      </c>
      <c r="BD4" s="15" t="s">
        <v>177</v>
      </c>
      <c r="BE4" s="17" t="s">
        <v>177</v>
      </c>
      <c r="BF4" s="11" t="s">
        <v>52</v>
      </c>
      <c r="BG4" s="23" t="s">
        <v>82</v>
      </c>
      <c r="BH4" s="12" t="s">
        <v>81</v>
      </c>
    </row>
    <row r="5" spans="1:60" ht="12.75">
      <c r="A5" s="43">
        <v>23</v>
      </c>
      <c r="B5" s="44">
        <v>1</v>
      </c>
      <c r="C5" s="43" t="s">
        <v>35</v>
      </c>
      <c r="D5" s="43" t="s">
        <v>63</v>
      </c>
      <c r="E5" s="43" t="s">
        <v>68</v>
      </c>
      <c r="F5" s="44">
        <v>2</v>
      </c>
      <c r="G5" s="45">
        <v>39316</v>
      </c>
      <c r="H5" s="43">
        <v>1875</v>
      </c>
      <c r="I5" s="44">
        <v>-3</v>
      </c>
      <c r="J5" s="43">
        <v>2</v>
      </c>
      <c r="K5" s="43">
        <v>2</v>
      </c>
      <c r="L5" s="46"/>
      <c r="M5" s="46"/>
      <c r="N5" s="47"/>
      <c r="O5" s="47">
        <v>18</v>
      </c>
      <c r="P5" s="47"/>
      <c r="Q5" s="47" t="s">
        <v>36</v>
      </c>
      <c r="R5" s="43">
        <v>7</v>
      </c>
      <c r="S5" s="48">
        <v>700</v>
      </c>
      <c r="T5" s="48">
        <v>1800</v>
      </c>
      <c r="U5" s="49">
        <f>T5-S5</f>
        <v>1100</v>
      </c>
      <c r="V5" s="43">
        <v>1</v>
      </c>
      <c r="W5" s="47"/>
      <c r="X5" s="47"/>
      <c r="Y5" s="47">
        <v>0</v>
      </c>
      <c r="Z5" s="44">
        <v>0</v>
      </c>
      <c r="AA5" s="47"/>
      <c r="AB5" s="47"/>
      <c r="AC5" s="47"/>
      <c r="AD5" s="47"/>
      <c r="AE5" s="44">
        <v>0</v>
      </c>
      <c r="AF5" s="47"/>
      <c r="AG5" s="47"/>
      <c r="AH5" s="47"/>
      <c r="AI5" s="47"/>
      <c r="AJ5" s="44">
        <v>0</v>
      </c>
      <c r="AK5" s="47"/>
      <c r="AL5" s="47"/>
      <c r="AM5" s="47"/>
      <c r="AN5" s="47"/>
      <c r="AO5" s="44">
        <v>0</v>
      </c>
      <c r="AP5" s="47"/>
      <c r="AQ5" s="47"/>
      <c r="AR5" s="47"/>
      <c r="AS5" s="47"/>
      <c r="AT5" s="44">
        <v>0</v>
      </c>
      <c r="AU5" s="47"/>
      <c r="AV5" s="47"/>
      <c r="AW5" s="47"/>
      <c r="AX5" s="47"/>
      <c r="AY5" s="44">
        <v>1</v>
      </c>
      <c r="AZ5" s="47">
        <v>1</v>
      </c>
      <c r="BA5" s="47"/>
      <c r="BB5" s="47">
        <v>4000</v>
      </c>
      <c r="BC5" s="47">
        <v>40</v>
      </c>
      <c r="BD5" s="44">
        <v>0</v>
      </c>
      <c r="BE5" s="47"/>
      <c r="BF5" s="47"/>
      <c r="BG5" s="47"/>
      <c r="BH5" s="47"/>
    </row>
    <row r="6" spans="1:60" ht="12.75">
      <c r="A6" s="43">
        <v>2</v>
      </c>
      <c r="B6" s="44">
        <v>1</v>
      </c>
      <c r="C6" s="43" t="s">
        <v>35</v>
      </c>
      <c r="D6" s="43" t="s">
        <v>64</v>
      </c>
      <c r="E6" s="43" t="s">
        <v>67</v>
      </c>
      <c r="F6" s="44">
        <v>3</v>
      </c>
      <c r="G6" s="45">
        <v>39316</v>
      </c>
      <c r="H6" s="43">
        <v>1150</v>
      </c>
      <c r="I6" s="44">
        <v>-3</v>
      </c>
      <c r="J6" s="43">
        <v>5</v>
      </c>
      <c r="K6" s="43">
        <v>2</v>
      </c>
      <c r="L6" s="46"/>
      <c r="M6" s="46"/>
      <c r="N6" s="47"/>
      <c r="O6" s="47">
        <v>15</v>
      </c>
      <c r="P6" s="47"/>
      <c r="Q6" s="47" t="s">
        <v>37</v>
      </c>
      <c r="R6" s="43">
        <v>7</v>
      </c>
      <c r="S6" s="48">
        <v>850</v>
      </c>
      <c r="T6" s="48">
        <v>1750</v>
      </c>
      <c r="U6" s="49">
        <f aca="true" t="shared" si="0" ref="U6:U13">T6-S6</f>
        <v>900</v>
      </c>
      <c r="V6" s="43">
        <v>1</v>
      </c>
      <c r="W6" s="47"/>
      <c r="X6" s="47"/>
      <c r="Y6" s="47">
        <v>0</v>
      </c>
      <c r="Z6" s="44">
        <v>0</v>
      </c>
      <c r="AA6" s="47"/>
      <c r="AB6" s="47"/>
      <c r="AC6" s="47"/>
      <c r="AD6" s="47"/>
      <c r="AE6" s="44">
        <v>0</v>
      </c>
      <c r="AF6" s="47"/>
      <c r="AG6" s="47"/>
      <c r="AH6" s="47"/>
      <c r="AI6" s="47"/>
      <c r="AJ6" s="44">
        <v>0</v>
      </c>
      <c r="AK6" s="47"/>
      <c r="AL6" s="47"/>
      <c r="AM6" s="47"/>
      <c r="AN6" s="47"/>
      <c r="AO6" s="44">
        <v>0</v>
      </c>
      <c r="AP6" s="47"/>
      <c r="AQ6" s="47"/>
      <c r="AR6" s="47"/>
      <c r="AS6" s="47"/>
      <c r="AT6" s="44">
        <v>1</v>
      </c>
      <c r="AU6" s="47"/>
      <c r="AV6" s="47">
        <v>21</v>
      </c>
      <c r="AW6" s="47">
        <v>30000</v>
      </c>
      <c r="AX6" s="47">
        <v>0</v>
      </c>
      <c r="AY6" s="44">
        <v>0</v>
      </c>
      <c r="AZ6" s="47"/>
      <c r="BA6" s="47"/>
      <c r="BB6" s="47"/>
      <c r="BC6" s="47"/>
      <c r="BD6" s="44">
        <v>1</v>
      </c>
      <c r="BE6" s="47">
        <v>1</v>
      </c>
      <c r="BF6" s="47"/>
      <c r="BG6" s="47">
        <v>4000</v>
      </c>
      <c r="BH6" s="47">
        <v>20</v>
      </c>
    </row>
    <row r="7" spans="1:60" ht="12.75">
      <c r="A7" s="43">
        <v>66</v>
      </c>
      <c r="B7" s="44">
        <v>1</v>
      </c>
      <c r="C7" s="43" t="s">
        <v>35</v>
      </c>
      <c r="D7" s="43" t="s">
        <v>65</v>
      </c>
      <c r="E7" s="43" t="s">
        <v>69</v>
      </c>
      <c r="F7" s="44">
        <v>1</v>
      </c>
      <c r="G7" s="45">
        <v>39315</v>
      </c>
      <c r="H7" s="43">
        <v>1275</v>
      </c>
      <c r="I7" s="44" t="s">
        <v>62</v>
      </c>
      <c r="J7" s="43">
        <v>3</v>
      </c>
      <c r="K7" s="43">
        <v>1</v>
      </c>
      <c r="L7" s="46">
        <v>9</v>
      </c>
      <c r="M7" s="46"/>
      <c r="N7" s="47" t="s">
        <v>59</v>
      </c>
      <c r="O7" s="47"/>
      <c r="P7" s="47"/>
      <c r="Q7" s="47"/>
      <c r="R7" s="43">
        <v>7</v>
      </c>
      <c r="S7" s="48">
        <v>800</v>
      </c>
      <c r="T7" s="48">
        <v>1700</v>
      </c>
      <c r="U7" s="49">
        <f t="shared" si="0"/>
        <v>900</v>
      </c>
      <c r="V7" s="43">
        <v>1</v>
      </c>
      <c r="W7" s="47"/>
      <c r="X7" s="47"/>
      <c r="Y7" s="47">
        <v>2</v>
      </c>
      <c r="Z7" s="44">
        <v>1</v>
      </c>
      <c r="AA7" s="47"/>
      <c r="AB7" s="47">
        <v>21</v>
      </c>
      <c r="AC7" s="47">
        <v>2800</v>
      </c>
      <c r="AD7" s="47">
        <v>0</v>
      </c>
      <c r="AE7" s="44">
        <v>1</v>
      </c>
      <c r="AF7" s="47"/>
      <c r="AG7" s="47">
        <v>21</v>
      </c>
      <c r="AH7" s="47">
        <v>-4</v>
      </c>
      <c r="AI7" s="47">
        <v>0</v>
      </c>
      <c r="AJ7" s="44">
        <v>0</v>
      </c>
      <c r="AK7" s="47"/>
      <c r="AL7" s="47"/>
      <c r="AM7" s="47"/>
      <c r="AN7" s="47"/>
      <c r="AO7" s="44">
        <v>0</v>
      </c>
      <c r="AP7" s="47"/>
      <c r="AQ7" s="47"/>
      <c r="AR7" s="47"/>
      <c r="AS7" s="47"/>
      <c r="AT7" s="44">
        <v>0</v>
      </c>
      <c r="AU7" s="47"/>
      <c r="AV7" s="47"/>
      <c r="AW7" s="47"/>
      <c r="AX7" s="47"/>
      <c r="AY7" s="44">
        <v>1</v>
      </c>
      <c r="AZ7" s="47">
        <v>1</v>
      </c>
      <c r="BA7" s="47"/>
      <c r="BB7" s="47">
        <v>1000</v>
      </c>
      <c r="BC7" s="47">
        <v>0</v>
      </c>
      <c r="BD7" s="44">
        <v>0</v>
      </c>
      <c r="BE7" s="47"/>
      <c r="BF7" s="47"/>
      <c r="BG7" s="47"/>
      <c r="BH7" s="47"/>
    </row>
    <row r="8" spans="1:60" ht="12.75">
      <c r="A8" s="43">
        <v>45</v>
      </c>
      <c r="B8" s="44">
        <v>1</v>
      </c>
      <c r="C8" s="43" t="s">
        <v>35</v>
      </c>
      <c r="D8" s="43" t="s">
        <v>63</v>
      </c>
      <c r="E8" s="43" t="s">
        <v>70</v>
      </c>
      <c r="F8" s="44">
        <v>3</v>
      </c>
      <c r="G8" s="45">
        <v>39317</v>
      </c>
      <c r="H8" s="43">
        <v>1410</v>
      </c>
      <c r="I8" s="44">
        <v>-3</v>
      </c>
      <c r="J8" s="43">
        <v>3</v>
      </c>
      <c r="K8" s="43">
        <v>2</v>
      </c>
      <c r="L8" s="47"/>
      <c r="M8" s="47"/>
      <c r="N8" s="47"/>
      <c r="O8" s="47">
        <v>18</v>
      </c>
      <c r="P8" s="47"/>
      <c r="Q8" s="47" t="s">
        <v>36</v>
      </c>
      <c r="R8" s="43">
        <v>7</v>
      </c>
      <c r="S8" s="48">
        <v>1000</v>
      </c>
      <c r="T8" s="48">
        <v>1450</v>
      </c>
      <c r="U8" s="49">
        <f t="shared" si="0"/>
        <v>450</v>
      </c>
      <c r="V8" s="43">
        <v>1</v>
      </c>
      <c r="W8" s="47"/>
      <c r="X8" s="47"/>
      <c r="Y8" s="47">
        <v>3</v>
      </c>
      <c r="Z8" s="44">
        <v>1</v>
      </c>
      <c r="AA8" s="47"/>
      <c r="AB8" s="47">
        <v>21</v>
      </c>
      <c r="AC8" s="47">
        <v>800</v>
      </c>
      <c r="AD8" s="47">
        <v>50</v>
      </c>
      <c r="AE8" s="44">
        <v>0</v>
      </c>
      <c r="AF8" s="47"/>
      <c r="AG8" s="47"/>
      <c r="AH8" s="47"/>
      <c r="AI8" s="47"/>
      <c r="AJ8" s="44">
        <v>0</v>
      </c>
      <c r="AK8" s="47"/>
      <c r="AL8" s="47"/>
      <c r="AM8" s="47"/>
      <c r="AN8" s="47"/>
      <c r="AO8" s="44">
        <v>0</v>
      </c>
      <c r="AP8" s="47"/>
      <c r="AQ8" s="47"/>
      <c r="AR8" s="47"/>
      <c r="AS8" s="47"/>
      <c r="AT8" s="44">
        <v>0</v>
      </c>
      <c r="AU8" s="47"/>
      <c r="AV8" s="47"/>
      <c r="AW8" s="47"/>
      <c r="AX8" s="47"/>
      <c r="AY8" s="44">
        <v>1</v>
      </c>
      <c r="AZ8" s="47">
        <v>1</v>
      </c>
      <c r="BA8" s="47"/>
      <c r="BB8" s="47">
        <v>20000</v>
      </c>
      <c r="BC8" s="47">
        <v>100</v>
      </c>
      <c r="BD8" s="44">
        <v>0</v>
      </c>
      <c r="BE8" s="47"/>
      <c r="BF8" s="47"/>
      <c r="BG8" s="47"/>
      <c r="BH8" s="47"/>
    </row>
    <row r="9" spans="1:60" ht="12.75">
      <c r="A9" s="43">
        <v>76</v>
      </c>
      <c r="B9" s="44">
        <v>1</v>
      </c>
      <c r="C9" s="43" t="s">
        <v>35</v>
      </c>
      <c r="D9" s="43" t="s">
        <v>66</v>
      </c>
      <c r="E9" s="43" t="s">
        <v>71</v>
      </c>
      <c r="F9" s="44">
        <v>2</v>
      </c>
      <c r="G9" s="45">
        <v>39315</v>
      </c>
      <c r="H9" s="43">
        <v>1033</v>
      </c>
      <c r="I9" s="44">
        <v>-3</v>
      </c>
      <c r="J9" s="43">
        <v>3</v>
      </c>
      <c r="K9" s="43">
        <v>2</v>
      </c>
      <c r="L9" s="47"/>
      <c r="M9" s="47"/>
      <c r="N9" s="47"/>
      <c r="O9" s="47">
        <v>18</v>
      </c>
      <c r="P9" s="47"/>
      <c r="Q9" s="47" t="s">
        <v>36</v>
      </c>
      <c r="R9" s="43">
        <v>7</v>
      </c>
      <c r="S9" s="48">
        <v>775</v>
      </c>
      <c r="T9" s="48">
        <v>1850</v>
      </c>
      <c r="U9" s="49">
        <f t="shared" si="0"/>
        <v>1075</v>
      </c>
      <c r="V9" s="43">
        <v>1</v>
      </c>
      <c r="W9" s="47"/>
      <c r="X9" s="47"/>
      <c r="Y9" s="47">
        <v>0</v>
      </c>
      <c r="Z9" s="44">
        <v>0</v>
      </c>
      <c r="AA9" s="47"/>
      <c r="AB9" s="47"/>
      <c r="AC9" s="47"/>
      <c r="AD9" s="47"/>
      <c r="AE9" s="44">
        <v>0</v>
      </c>
      <c r="AF9" s="47"/>
      <c r="AG9" s="47"/>
      <c r="AH9" s="47">
        <v>-3</v>
      </c>
      <c r="AI9" s="47">
        <v>-3</v>
      </c>
      <c r="AJ9" s="44">
        <v>0</v>
      </c>
      <c r="AK9" s="47"/>
      <c r="AL9" s="47"/>
      <c r="AM9" s="47"/>
      <c r="AN9" s="47"/>
      <c r="AO9" s="44">
        <v>0</v>
      </c>
      <c r="AP9" s="47"/>
      <c r="AQ9" s="47"/>
      <c r="AR9" s="47"/>
      <c r="AS9" s="47"/>
      <c r="AT9" s="44">
        <v>0</v>
      </c>
      <c r="AU9" s="47"/>
      <c r="AV9" s="47"/>
      <c r="AW9" s="47"/>
      <c r="AX9" s="47"/>
      <c r="AY9" s="44">
        <v>1</v>
      </c>
      <c r="AZ9" s="47">
        <v>1</v>
      </c>
      <c r="BA9" s="47"/>
      <c r="BB9" s="47">
        <v>4000</v>
      </c>
      <c r="BC9" s="47">
        <v>120</v>
      </c>
      <c r="BD9" s="44">
        <v>0</v>
      </c>
      <c r="BE9" s="47"/>
      <c r="BF9" s="47"/>
      <c r="BG9" s="47"/>
      <c r="BH9" s="47"/>
    </row>
    <row r="10" spans="1:60" ht="12.75">
      <c r="A10" s="43">
        <v>54</v>
      </c>
      <c r="B10" s="44">
        <v>1</v>
      </c>
      <c r="C10" s="43" t="s">
        <v>35</v>
      </c>
      <c r="D10" s="43" t="s">
        <v>65</v>
      </c>
      <c r="E10" s="43" t="s">
        <v>69</v>
      </c>
      <c r="F10" s="44">
        <v>1</v>
      </c>
      <c r="G10" s="45">
        <v>39317</v>
      </c>
      <c r="H10" s="43">
        <v>1025</v>
      </c>
      <c r="I10" s="44">
        <v>-3</v>
      </c>
      <c r="J10" s="43">
        <v>2</v>
      </c>
      <c r="K10" s="43">
        <v>2</v>
      </c>
      <c r="L10" s="47"/>
      <c r="M10" s="47"/>
      <c r="N10" s="47"/>
      <c r="O10" s="47">
        <v>4</v>
      </c>
      <c r="P10" s="47"/>
      <c r="Q10" s="47" t="s">
        <v>38</v>
      </c>
      <c r="R10" s="43">
        <v>7</v>
      </c>
      <c r="S10" s="48">
        <v>800</v>
      </c>
      <c r="T10" s="48">
        <v>2100</v>
      </c>
      <c r="U10" s="49">
        <f t="shared" si="0"/>
        <v>1300</v>
      </c>
      <c r="V10" s="43">
        <v>1</v>
      </c>
      <c r="W10" s="47"/>
      <c r="X10" s="47"/>
      <c r="Y10" s="47">
        <v>1</v>
      </c>
      <c r="Z10" s="44">
        <v>0</v>
      </c>
      <c r="AA10" s="47"/>
      <c r="AB10" s="47"/>
      <c r="AC10" s="47"/>
      <c r="AD10" s="47"/>
      <c r="AE10" s="44">
        <v>0</v>
      </c>
      <c r="AF10" s="47"/>
      <c r="AG10" s="47"/>
      <c r="AH10" s="47"/>
      <c r="AI10" s="47"/>
      <c r="AJ10" s="44">
        <v>0</v>
      </c>
      <c r="AK10" s="47"/>
      <c r="AL10" s="47"/>
      <c r="AM10" s="47"/>
      <c r="AN10" s="47"/>
      <c r="AO10" s="44">
        <v>0</v>
      </c>
      <c r="AP10" s="47"/>
      <c r="AQ10" s="47"/>
      <c r="AR10" s="47"/>
      <c r="AS10" s="47"/>
      <c r="AT10" s="44">
        <v>0</v>
      </c>
      <c r="AU10" s="47"/>
      <c r="AV10" s="47"/>
      <c r="AW10" s="47"/>
      <c r="AX10" s="47"/>
      <c r="AY10" s="44">
        <v>1</v>
      </c>
      <c r="AZ10" s="47">
        <v>1</v>
      </c>
      <c r="BA10" s="47"/>
      <c r="BB10" s="47">
        <v>11200</v>
      </c>
      <c r="BC10" s="47">
        <v>45</v>
      </c>
      <c r="BD10" s="44">
        <v>0</v>
      </c>
      <c r="BE10" s="47"/>
      <c r="BF10" s="47"/>
      <c r="BG10" s="47"/>
      <c r="BH10" s="47"/>
    </row>
    <row r="11" spans="1:60" ht="12.75">
      <c r="A11" s="43">
        <v>12</v>
      </c>
      <c r="B11" s="44">
        <v>1</v>
      </c>
      <c r="C11" s="43" t="s">
        <v>35</v>
      </c>
      <c r="D11" s="43" t="s">
        <v>64</v>
      </c>
      <c r="E11" s="43" t="s">
        <v>67</v>
      </c>
      <c r="F11" s="44">
        <v>3</v>
      </c>
      <c r="G11" s="45">
        <v>39316</v>
      </c>
      <c r="H11" s="43">
        <v>1833</v>
      </c>
      <c r="I11" s="44">
        <v>-3</v>
      </c>
      <c r="J11" s="43">
        <v>2</v>
      </c>
      <c r="K11" s="43">
        <v>2</v>
      </c>
      <c r="L11" s="47"/>
      <c r="M11" s="47"/>
      <c r="N11" s="47"/>
      <c r="O11" s="47">
        <v>5</v>
      </c>
      <c r="P11" s="47"/>
      <c r="Q11" s="47" t="s">
        <v>389</v>
      </c>
      <c r="R11" s="43">
        <v>7</v>
      </c>
      <c r="S11" s="48">
        <v>850</v>
      </c>
      <c r="T11" s="48">
        <v>1700</v>
      </c>
      <c r="U11" s="49">
        <f t="shared" si="0"/>
        <v>850</v>
      </c>
      <c r="V11" s="43">
        <v>1</v>
      </c>
      <c r="W11" s="47"/>
      <c r="X11" s="47"/>
      <c r="Y11" s="47">
        <v>0</v>
      </c>
      <c r="Z11" s="44">
        <v>1</v>
      </c>
      <c r="AA11" s="47"/>
      <c r="AB11" s="47">
        <v>21</v>
      </c>
      <c r="AC11" s="47">
        <v>5600</v>
      </c>
      <c r="AD11" s="47">
        <v>20</v>
      </c>
      <c r="AE11" s="44">
        <v>0</v>
      </c>
      <c r="AF11" s="47"/>
      <c r="AG11" s="47"/>
      <c r="AH11" s="47"/>
      <c r="AI11" s="47"/>
      <c r="AJ11" s="44">
        <v>0</v>
      </c>
      <c r="AK11" s="47"/>
      <c r="AL11" s="47"/>
      <c r="AM11" s="47"/>
      <c r="AN11" s="47"/>
      <c r="AO11" s="44">
        <v>0</v>
      </c>
      <c r="AP11" s="47"/>
      <c r="AQ11" s="47"/>
      <c r="AR11" s="47"/>
      <c r="AS11" s="47"/>
      <c r="AT11" s="44">
        <v>0</v>
      </c>
      <c r="AU11" s="47"/>
      <c r="AV11" s="47"/>
      <c r="AW11" s="47"/>
      <c r="AX11" s="47"/>
      <c r="AY11" s="44">
        <v>1</v>
      </c>
      <c r="AZ11" s="47">
        <v>1</v>
      </c>
      <c r="BA11" s="47"/>
      <c r="BB11" s="47">
        <v>12000</v>
      </c>
      <c r="BC11" s="47">
        <v>20</v>
      </c>
      <c r="BD11" s="44">
        <v>0</v>
      </c>
      <c r="BE11" s="47"/>
      <c r="BF11" s="47"/>
      <c r="BG11" s="47"/>
      <c r="BH11" s="47"/>
    </row>
    <row r="12" spans="1:60" ht="12.75">
      <c r="A12" s="43">
        <v>17</v>
      </c>
      <c r="B12" s="44">
        <v>1</v>
      </c>
      <c r="C12" s="43" t="s">
        <v>35</v>
      </c>
      <c r="D12" s="43" t="s">
        <v>66</v>
      </c>
      <c r="E12" s="43" t="s">
        <v>72</v>
      </c>
      <c r="F12" s="44">
        <v>2</v>
      </c>
      <c r="G12" s="45">
        <v>39315</v>
      </c>
      <c r="H12" s="43">
        <v>1792</v>
      </c>
      <c r="I12" s="44" t="s">
        <v>61</v>
      </c>
      <c r="J12" s="43">
        <v>5</v>
      </c>
      <c r="K12" s="43">
        <v>2</v>
      </c>
      <c r="L12" s="47"/>
      <c r="M12" s="47"/>
      <c r="N12" s="47"/>
      <c r="O12" s="47">
        <v>11</v>
      </c>
      <c r="P12" s="47">
        <v>24</v>
      </c>
      <c r="Q12" s="47" t="s">
        <v>60</v>
      </c>
      <c r="R12" s="43">
        <v>7</v>
      </c>
      <c r="S12" s="48">
        <v>800</v>
      </c>
      <c r="T12" s="48">
        <v>1600</v>
      </c>
      <c r="U12" s="49">
        <f t="shared" si="0"/>
        <v>800</v>
      </c>
      <c r="V12" s="43">
        <v>1</v>
      </c>
      <c r="W12" s="47"/>
      <c r="X12" s="47"/>
      <c r="Y12" s="47">
        <v>0</v>
      </c>
      <c r="Z12" s="44">
        <v>0</v>
      </c>
      <c r="AA12" s="47"/>
      <c r="AB12" s="47"/>
      <c r="AC12" s="47"/>
      <c r="AD12" s="47"/>
      <c r="AE12" s="44">
        <v>1</v>
      </c>
      <c r="AF12" s="47">
        <v>1</v>
      </c>
      <c r="AG12" s="47">
        <v>21</v>
      </c>
      <c r="AH12" s="47">
        <v>-2</v>
      </c>
      <c r="AI12" s="47">
        <v>-1</v>
      </c>
      <c r="AJ12" s="44">
        <v>0</v>
      </c>
      <c r="AK12" s="47"/>
      <c r="AL12" s="47"/>
      <c r="AM12" s="47"/>
      <c r="AN12" s="47"/>
      <c r="AO12" s="44">
        <v>0</v>
      </c>
      <c r="AP12" s="47"/>
      <c r="AQ12" s="47"/>
      <c r="AR12" s="47"/>
      <c r="AS12" s="47"/>
      <c r="AT12" s="44">
        <v>0</v>
      </c>
      <c r="AU12" s="47"/>
      <c r="AV12" s="47"/>
      <c r="AW12" s="47"/>
      <c r="AX12" s="47"/>
      <c r="AY12" s="44">
        <v>1</v>
      </c>
      <c r="AZ12" s="47">
        <v>1</v>
      </c>
      <c r="BA12" s="47"/>
      <c r="BB12" s="47">
        <v>-1</v>
      </c>
      <c r="BC12" s="47">
        <v>-1</v>
      </c>
      <c r="BD12" s="44">
        <v>0</v>
      </c>
      <c r="BE12" s="47"/>
      <c r="BF12" s="47"/>
      <c r="BG12" s="47"/>
      <c r="BH12" s="47"/>
    </row>
    <row r="13" spans="1:60" ht="12.75">
      <c r="A13" s="43">
        <v>94</v>
      </c>
      <c r="B13" s="44">
        <v>1</v>
      </c>
      <c r="C13" s="43" t="s">
        <v>35</v>
      </c>
      <c r="D13" s="43" t="s">
        <v>63</v>
      </c>
      <c r="E13" s="43" t="s">
        <v>68</v>
      </c>
      <c r="F13" s="44">
        <v>2</v>
      </c>
      <c r="G13" s="45">
        <v>39317</v>
      </c>
      <c r="H13" s="43">
        <v>1092</v>
      </c>
      <c r="I13" s="44">
        <v>-3</v>
      </c>
      <c r="J13" s="43">
        <v>1</v>
      </c>
      <c r="K13" s="43">
        <v>2</v>
      </c>
      <c r="L13" s="47"/>
      <c r="M13" s="47"/>
      <c r="N13" s="47"/>
      <c r="O13" s="47">
        <v>18</v>
      </c>
      <c r="P13" s="47"/>
      <c r="Q13" s="47" t="s">
        <v>36</v>
      </c>
      <c r="R13" s="43">
        <v>7</v>
      </c>
      <c r="S13" s="48">
        <v>800</v>
      </c>
      <c r="T13" s="48">
        <v>1650</v>
      </c>
      <c r="U13" s="49">
        <f t="shared" si="0"/>
        <v>850</v>
      </c>
      <c r="V13" s="43">
        <v>0</v>
      </c>
      <c r="W13" s="47">
        <v>11</v>
      </c>
      <c r="X13" s="47">
        <v>1</v>
      </c>
      <c r="Y13" s="47">
        <v>1</v>
      </c>
      <c r="Z13" s="44">
        <v>1</v>
      </c>
      <c r="AA13" s="47"/>
      <c r="AB13" s="47">
        <v>21</v>
      </c>
      <c r="AC13" s="47">
        <v>6400</v>
      </c>
      <c r="AD13" s="47">
        <v>35</v>
      </c>
      <c r="AE13" s="44">
        <v>0</v>
      </c>
      <c r="AF13" s="47"/>
      <c r="AG13" s="47"/>
      <c r="AH13" s="47"/>
      <c r="AI13" s="47"/>
      <c r="AJ13" s="44">
        <v>0</v>
      </c>
      <c r="AK13" s="47"/>
      <c r="AL13" s="47"/>
      <c r="AM13" s="47"/>
      <c r="AN13" s="47"/>
      <c r="AO13" s="44">
        <v>0</v>
      </c>
      <c r="AP13" s="47"/>
      <c r="AQ13" s="47"/>
      <c r="AR13" s="47"/>
      <c r="AS13" s="47"/>
      <c r="AT13" s="44">
        <v>0</v>
      </c>
      <c r="AU13" s="47"/>
      <c r="AV13" s="47"/>
      <c r="AW13" s="47"/>
      <c r="AX13" s="47"/>
      <c r="AY13" s="44">
        <v>1</v>
      </c>
      <c r="AZ13" s="47">
        <v>1</v>
      </c>
      <c r="BA13" s="47"/>
      <c r="BB13" s="47">
        <v>8000</v>
      </c>
      <c r="BC13" s="47">
        <v>0</v>
      </c>
      <c r="BD13" s="44">
        <v>0</v>
      </c>
      <c r="BE13" s="47"/>
      <c r="BF13" s="47"/>
      <c r="BG13" s="47"/>
      <c r="BH13" s="47"/>
    </row>
    <row r="15" ht="12.75">
      <c r="G15" s="7"/>
    </row>
    <row r="16" spans="3:13" ht="12.75" customHeight="1" thickBot="1">
      <c r="C16" s="52"/>
      <c r="D16" s="52"/>
      <c r="M16" s="34"/>
    </row>
    <row r="17" spans="2:60" s="53" customFormat="1" ht="12.75" customHeight="1">
      <c r="B17" s="62" t="s">
        <v>391</v>
      </c>
      <c r="C17" s="63"/>
      <c r="D17" s="64"/>
      <c r="F17" s="62" t="s">
        <v>392</v>
      </c>
      <c r="G17" s="64"/>
      <c r="I17" s="62" t="s">
        <v>395</v>
      </c>
      <c r="J17" s="63"/>
      <c r="K17" s="63"/>
      <c r="L17" s="64"/>
      <c r="M17" s="56"/>
      <c r="N17" s="62" t="s">
        <v>393</v>
      </c>
      <c r="O17" s="63"/>
      <c r="P17" s="64"/>
      <c r="R17" s="62" t="s">
        <v>398</v>
      </c>
      <c r="S17" s="64"/>
      <c r="T17" s="54"/>
      <c r="U17" s="62" t="s">
        <v>397</v>
      </c>
      <c r="V17" s="64"/>
      <c r="X17" s="62" t="s">
        <v>394</v>
      </c>
      <c r="Y17" s="64"/>
      <c r="Z17" s="34"/>
      <c r="AA17"/>
      <c r="AB17"/>
      <c r="AC17"/>
      <c r="AD17"/>
      <c r="AE17" s="62" t="s">
        <v>396</v>
      </c>
      <c r="AF17" s="63"/>
      <c r="AG17" s="63"/>
      <c r="AH17" s="63"/>
      <c r="AI17" s="64"/>
      <c r="AJ17" s="34"/>
      <c r="AK17"/>
      <c r="AL17"/>
      <c r="AM17"/>
      <c r="AN17"/>
      <c r="AO17" s="13"/>
      <c r="AP17"/>
      <c r="AQ17"/>
      <c r="AR17"/>
      <c r="AS17"/>
      <c r="AT17" s="13"/>
      <c r="AU17"/>
      <c r="AV17"/>
      <c r="AW17"/>
      <c r="AX17"/>
      <c r="AY17" s="71" t="s">
        <v>402</v>
      </c>
      <c r="AZ17" s="72"/>
      <c r="BA17" s="72"/>
      <c r="BB17" s="73"/>
      <c r="BC17"/>
      <c r="BD17" s="13"/>
      <c r="BE17"/>
      <c r="BF17"/>
      <c r="BG17"/>
      <c r="BH17"/>
    </row>
    <row r="18" spans="2:60" s="53" customFormat="1" ht="12.75" customHeight="1">
      <c r="B18" s="65"/>
      <c r="C18" s="66"/>
      <c r="D18" s="67"/>
      <c r="E18" s="55"/>
      <c r="F18" s="65"/>
      <c r="G18" s="67"/>
      <c r="I18" s="65"/>
      <c r="J18" s="66"/>
      <c r="K18" s="66"/>
      <c r="L18" s="67"/>
      <c r="M18" s="56"/>
      <c r="N18" s="65"/>
      <c r="O18" s="66"/>
      <c r="P18" s="67"/>
      <c r="R18" s="65"/>
      <c r="S18" s="67"/>
      <c r="T18" s="54"/>
      <c r="U18" s="65"/>
      <c r="V18" s="67"/>
      <c r="X18" s="65"/>
      <c r="Y18" s="67"/>
      <c r="Z18" s="34"/>
      <c r="AA18"/>
      <c r="AB18"/>
      <c r="AC18"/>
      <c r="AD18"/>
      <c r="AE18" s="65"/>
      <c r="AF18" s="66"/>
      <c r="AG18" s="66"/>
      <c r="AH18" s="66"/>
      <c r="AI18" s="67"/>
      <c r="AJ18" s="34"/>
      <c r="AK18"/>
      <c r="AL18"/>
      <c r="AM18"/>
      <c r="AN18"/>
      <c r="AO18" s="13"/>
      <c r="AP18"/>
      <c r="AQ18"/>
      <c r="AR18"/>
      <c r="AS18"/>
      <c r="AT18" s="13"/>
      <c r="AU18"/>
      <c r="AV18"/>
      <c r="AW18"/>
      <c r="AX18"/>
      <c r="AY18" s="74"/>
      <c r="AZ18" s="75"/>
      <c r="BA18" s="75"/>
      <c r="BB18" s="76"/>
      <c r="BC18"/>
      <c r="BD18" s="13"/>
      <c r="BE18"/>
      <c r="BF18"/>
      <c r="BG18"/>
      <c r="BH18"/>
    </row>
    <row r="19" spans="2:60" s="53" customFormat="1" ht="12.75" customHeight="1">
      <c r="B19" s="65"/>
      <c r="C19" s="66"/>
      <c r="D19" s="67"/>
      <c r="F19" s="65"/>
      <c r="G19" s="67"/>
      <c r="I19" s="65"/>
      <c r="J19" s="66"/>
      <c r="K19" s="66"/>
      <c r="L19" s="67"/>
      <c r="M19" s="56"/>
      <c r="N19" s="65"/>
      <c r="O19" s="66"/>
      <c r="P19" s="67"/>
      <c r="R19" s="65"/>
      <c r="S19" s="67"/>
      <c r="T19" s="54"/>
      <c r="U19" s="65"/>
      <c r="V19" s="67"/>
      <c r="X19" s="65"/>
      <c r="Y19" s="67"/>
      <c r="Z19" s="34"/>
      <c r="AA19"/>
      <c r="AB19"/>
      <c r="AC19"/>
      <c r="AD19"/>
      <c r="AE19" s="65"/>
      <c r="AF19" s="66"/>
      <c r="AG19" s="66"/>
      <c r="AH19" s="66"/>
      <c r="AI19" s="67"/>
      <c r="AJ19" s="34"/>
      <c r="AK19"/>
      <c r="AL19"/>
      <c r="AM19"/>
      <c r="AN19"/>
      <c r="AO19" s="13"/>
      <c r="AP19"/>
      <c r="AQ19"/>
      <c r="AR19"/>
      <c r="AS19"/>
      <c r="AT19" s="13"/>
      <c r="AU19"/>
      <c r="AV19"/>
      <c r="AW19"/>
      <c r="AX19"/>
      <c r="AY19" s="74"/>
      <c r="AZ19" s="75"/>
      <c r="BA19" s="75"/>
      <c r="BB19" s="76"/>
      <c r="BC19"/>
      <c r="BD19" s="13"/>
      <c r="BE19"/>
      <c r="BF19"/>
      <c r="BG19"/>
      <c r="BH19"/>
    </row>
    <row r="20" spans="2:60" s="53" customFormat="1" ht="13.5" thickBot="1">
      <c r="B20" s="65"/>
      <c r="C20" s="66"/>
      <c r="D20" s="67"/>
      <c r="F20" s="65"/>
      <c r="G20" s="67"/>
      <c r="I20" s="65"/>
      <c r="J20" s="66"/>
      <c r="K20" s="66"/>
      <c r="L20" s="67"/>
      <c r="M20" s="56"/>
      <c r="N20" s="65"/>
      <c r="O20" s="66"/>
      <c r="P20" s="67"/>
      <c r="R20" s="68"/>
      <c r="S20" s="70"/>
      <c r="T20" s="54"/>
      <c r="U20" s="65"/>
      <c r="V20" s="67"/>
      <c r="X20" s="65"/>
      <c r="Y20" s="67"/>
      <c r="Z20" s="34"/>
      <c r="AA20"/>
      <c r="AB20"/>
      <c r="AC20"/>
      <c r="AD20"/>
      <c r="AE20" s="65"/>
      <c r="AF20" s="66"/>
      <c r="AG20" s="66"/>
      <c r="AH20" s="66"/>
      <c r="AI20" s="67"/>
      <c r="AJ20" s="34"/>
      <c r="AK20"/>
      <c r="AL20"/>
      <c r="AM20"/>
      <c r="AN20"/>
      <c r="AO20" s="13"/>
      <c r="AP20"/>
      <c r="AQ20"/>
      <c r="AR20"/>
      <c r="AS20"/>
      <c r="AT20" s="13"/>
      <c r="AU20"/>
      <c r="AV20"/>
      <c r="AW20"/>
      <c r="AX20"/>
      <c r="AY20" s="74"/>
      <c r="AZ20" s="75"/>
      <c r="BA20" s="75"/>
      <c r="BB20" s="76"/>
      <c r="BC20"/>
      <c r="BD20" s="13"/>
      <c r="BE20"/>
      <c r="BF20"/>
      <c r="BG20"/>
      <c r="BH20"/>
    </row>
    <row r="21" spans="2:60" s="53" customFormat="1" ht="13.5" thickBot="1">
      <c r="B21" s="65"/>
      <c r="C21" s="66"/>
      <c r="D21" s="67"/>
      <c r="F21" s="65"/>
      <c r="G21" s="67"/>
      <c r="I21" s="65"/>
      <c r="J21" s="66"/>
      <c r="K21" s="66"/>
      <c r="L21" s="67"/>
      <c r="M21" s="56"/>
      <c r="N21" s="65"/>
      <c r="O21" s="66"/>
      <c r="P21" s="67"/>
      <c r="S21" s="54"/>
      <c r="T21" s="54"/>
      <c r="U21" s="68"/>
      <c r="V21" s="70"/>
      <c r="X21" s="65"/>
      <c r="Y21" s="67"/>
      <c r="Z21" s="34"/>
      <c r="AA21"/>
      <c r="AB21"/>
      <c r="AC21"/>
      <c r="AD21"/>
      <c r="AE21" s="65"/>
      <c r="AF21" s="66"/>
      <c r="AG21" s="66"/>
      <c r="AH21" s="66"/>
      <c r="AI21" s="67"/>
      <c r="AJ21" s="34"/>
      <c r="AK21"/>
      <c r="AL21"/>
      <c r="AM21"/>
      <c r="AN21"/>
      <c r="AO21" s="13"/>
      <c r="AP21"/>
      <c r="AQ21"/>
      <c r="AR21"/>
      <c r="AS21"/>
      <c r="AT21" s="13"/>
      <c r="AU21"/>
      <c r="AV21"/>
      <c r="AW21"/>
      <c r="AX21"/>
      <c r="AY21" s="74"/>
      <c r="AZ21" s="75"/>
      <c r="BA21" s="75"/>
      <c r="BB21" s="76"/>
      <c r="BC21"/>
      <c r="BD21" s="13"/>
      <c r="BE21"/>
      <c r="BF21"/>
      <c r="BG21"/>
      <c r="BH21"/>
    </row>
    <row r="22" spans="2:60" s="53" customFormat="1" ht="13.5" thickBot="1">
      <c r="B22" s="65"/>
      <c r="C22" s="66"/>
      <c r="D22" s="67"/>
      <c r="F22" s="65"/>
      <c r="G22" s="67"/>
      <c r="I22" s="65"/>
      <c r="J22" s="66"/>
      <c r="K22" s="66"/>
      <c r="L22" s="67"/>
      <c r="M22" s="56"/>
      <c r="N22" s="65"/>
      <c r="O22" s="66"/>
      <c r="P22" s="67"/>
      <c r="S22" s="54"/>
      <c r="T22" s="54"/>
      <c r="U22" s="57"/>
      <c r="V22" s="57"/>
      <c r="X22" s="68"/>
      <c r="Y22" s="70"/>
      <c r="Z22" s="34"/>
      <c r="AA22"/>
      <c r="AB22"/>
      <c r="AC22"/>
      <c r="AD22"/>
      <c r="AE22" s="65"/>
      <c r="AF22" s="66"/>
      <c r="AG22" s="66"/>
      <c r="AH22" s="66"/>
      <c r="AI22" s="67"/>
      <c r="AJ22" s="34"/>
      <c r="AK22"/>
      <c r="AL22"/>
      <c r="AM22"/>
      <c r="AN22"/>
      <c r="AO22" s="13"/>
      <c r="AP22"/>
      <c r="AQ22"/>
      <c r="AR22"/>
      <c r="AS22"/>
      <c r="AT22" s="13"/>
      <c r="AU22"/>
      <c r="AV22"/>
      <c r="AW22"/>
      <c r="AX22"/>
      <c r="AY22" s="74"/>
      <c r="AZ22" s="75"/>
      <c r="BA22" s="75"/>
      <c r="BB22" s="76"/>
      <c r="BC22"/>
      <c r="BD22" s="13"/>
      <c r="BE22"/>
      <c r="BF22"/>
      <c r="BG22"/>
      <c r="BH22"/>
    </row>
    <row r="23" spans="2:60" s="53" customFormat="1" ht="13.5" thickBot="1">
      <c r="B23" s="68"/>
      <c r="C23" s="69"/>
      <c r="D23" s="70"/>
      <c r="F23" s="65"/>
      <c r="G23" s="67"/>
      <c r="I23" s="65"/>
      <c r="J23" s="66"/>
      <c r="K23" s="66"/>
      <c r="L23" s="67"/>
      <c r="M23" s="56"/>
      <c r="N23" s="65"/>
      <c r="O23" s="66"/>
      <c r="P23" s="67"/>
      <c r="S23" s="54"/>
      <c r="T23" s="54"/>
      <c r="Z23" s="13"/>
      <c r="AA23"/>
      <c r="AB23"/>
      <c r="AC23"/>
      <c r="AD23"/>
      <c r="AE23" s="65"/>
      <c r="AF23" s="66"/>
      <c r="AG23" s="66"/>
      <c r="AH23" s="66"/>
      <c r="AI23" s="67"/>
      <c r="AJ23" s="34"/>
      <c r="AK23"/>
      <c r="AL23"/>
      <c r="AM23"/>
      <c r="AN23"/>
      <c r="AO23" s="13"/>
      <c r="AP23"/>
      <c r="AQ23"/>
      <c r="AR23"/>
      <c r="AS23"/>
      <c r="AT23" s="13"/>
      <c r="AU23"/>
      <c r="AV23"/>
      <c r="AW23"/>
      <c r="AX23"/>
      <c r="AY23" s="74"/>
      <c r="AZ23" s="75"/>
      <c r="BA23" s="75"/>
      <c r="BB23" s="76"/>
      <c r="BC23"/>
      <c r="BD23" s="13"/>
      <c r="BE23"/>
      <c r="BF23"/>
      <c r="BG23"/>
      <c r="BH23"/>
    </row>
    <row r="24" spans="6:54" ht="13.5" thickBot="1">
      <c r="F24" s="65"/>
      <c r="G24" s="67"/>
      <c r="I24" s="68"/>
      <c r="J24" s="69"/>
      <c r="K24" s="69"/>
      <c r="L24" s="70"/>
      <c r="M24" s="34"/>
      <c r="N24" s="65"/>
      <c r="O24" s="66"/>
      <c r="P24" s="67"/>
      <c r="AE24" s="65"/>
      <c r="AF24" s="66"/>
      <c r="AG24" s="66"/>
      <c r="AH24" s="66"/>
      <c r="AI24" s="67"/>
      <c r="AJ24" s="34"/>
      <c r="AY24" s="77"/>
      <c r="AZ24" s="78"/>
      <c r="BA24" s="78"/>
      <c r="BB24" s="79"/>
    </row>
    <row r="25" spans="6:36" ht="13.5" thickBot="1">
      <c r="F25" s="68"/>
      <c r="G25" s="70"/>
      <c r="I25" s="58"/>
      <c r="J25" s="56"/>
      <c r="K25" s="56"/>
      <c r="L25" s="56"/>
      <c r="N25" s="65"/>
      <c r="O25" s="66"/>
      <c r="P25" s="67"/>
      <c r="AE25" s="65"/>
      <c r="AF25" s="66"/>
      <c r="AG25" s="66"/>
      <c r="AH25" s="66"/>
      <c r="AI25" s="67"/>
      <c r="AJ25" s="34"/>
    </row>
    <row r="26" spans="14:36" ht="13.5" thickBot="1">
      <c r="N26" s="65"/>
      <c r="O26" s="66"/>
      <c r="P26" s="67"/>
      <c r="AE26" s="68"/>
      <c r="AF26" s="69"/>
      <c r="AG26" s="69"/>
      <c r="AH26" s="69"/>
      <c r="AI26" s="70"/>
      <c r="AJ26" s="34"/>
    </row>
    <row r="27" spans="14:54" ht="12.75" customHeight="1">
      <c r="N27" s="65"/>
      <c r="O27" s="66"/>
      <c r="P27" s="67"/>
      <c r="AF27" s="51"/>
      <c r="AG27" s="51"/>
      <c r="AH27" s="51"/>
      <c r="AI27" s="59"/>
      <c r="AY27" s="80" t="s">
        <v>399</v>
      </c>
      <c r="AZ27" s="75"/>
      <c r="BA27" s="75"/>
      <c r="BB27" s="75"/>
    </row>
    <row r="28" spans="14:54" ht="12.75">
      <c r="N28" s="65"/>
      <c r="O28" s="66"/>
      <c r="P28" s="67"/>
      <c r="AF28" s="51"/>
      <c r="AG28" s="51"/>
      <c r="AH28" s="51"/>
      <c r="AI28" s="59"/>
      <c r="AY28" s="80"/>
      <c r="AZ28" s="75"/>
      <c r="BA28" s="75"/>
      <c r="BB28" s="75"/>
    </row>
    <row r="29" spans="14:55" ht="12.75">
      <c r="N29" s="65"/>
      <c r="O29" s="66"/>
      <c r="P29" s="67"/>
      <c r="AY29" s="80"/>
      <c r="AZ29" s="75"/>
      <c r="BA29" s="75"/>
      <c r="BB29" s="75"/>
      <c r="BC29" s="61" t="e">
        <f>AVERAGEIF(BC5:BC13,"&gt;-1")</f>
        <v>#NAME?</v>
      </c>
    </row>
    <row r="30" spans="14:16" ht="12.75">
      <c r="N30" s="65"/>
      <c r="O30" s="66"/>
      <c r="P30" s="67"/>
    </row>
    <row r="31" spans="14:55" ht="12.75">
      <c r="N31" s="65"/>
      <c r="O31" s="66"/>
      <c r="P31" s="67"/>
      <c r="AY31" s="15" t="s">
        <v>400</v>
      </c>
      <c r="BC31">
        <f>COUNT(BC5:BC13)</f>
        <v>8</v>
      </c>
    </row>
    <row r="32" spans="14:16" ht="12.75">
      <c r="N32" s="65"/>
      <c r="O32" s="66"/>
      <c r="P32" s="67"/>
    </row>
    <row r="33" spans="14:55" ht="13.5" thickBot="1">
      <c r="N33" s="68"/>
      <c r="O33" s="69"/>
      <c r="P33" s="70"/>
      <c r="AY33" s="15" t="s">
        <v>401</v>
      </c>
      <c r="BC33">
        <f>COUNTIF(BC5:BC13,"&lt;0")</f>
        <v>1</v>
      </c>
    </row>
  </sheetData>
  <sheetProtection/>
  <mergeCells count="10">
    <mergeCell ref="AY17:BB24"/>
    <mergeCell ref="AY27:BB29"/>
    <mergeCell ref="AE17:AI26"/>
    <mergeCell ref="R17:S20"/>
    <mergeCell ref="U17:V21"/>
    <mergeCell ref="X17:Y22"/>
    <mergeCell ref="I17:L24"/>
    <mergeCell ref="B17:D23"/>
    <mergeCell ref="F17:G25"/>
    <mergeCell ref="N17:P33"/>
  </mergeCells>
  <printOptions/>
  <pageMargins left="0.75" right="0.75" top="1" bottom="1"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FK15"/>
  <sheetViews>
    <sheetView zoomScalePageLayoutView="0" workbookViewId="0" topLeftCell="A1">
      <pane xSplit="1" ySplit="4" topLeftCell="AT5" activePane="bottomRight" state="frozen"/>
      <selection pane="topLeft" activeCell="A1" sqref="A1"/>
      <selection pane="topRight" activeCell="B1" sqref="B1"/>
      <selection pane="bottomLeft" activeCell="A5" sqref="A5"/>
      <selection pane="bottomRight" activeCell="BB13" sqref="BB13"/>
    </sheetView>
  </sheetViews>
  <sheetFormatPr defaultColWidth="11.421875" defaultRowHeight="12.75"/>
  <cols>
    <col min="1" max="1" width="8.140625" style="0" customWidth="1"/>
    <col min="2" max="2" width="7.140625" style="13" bestFit="1" customWidth="1"/>
    <col min="6" max="6" width="5.00390625" style="13" customWidth="1"/>
    <col min="7" max="7" width="12.00390625" style="0" customWidth="1"/>
    <col min="8" max="8" width="9.421875" style="0" customWidth="1"/>
    <col min="9" max="9" width="30.28125" style="13" customWidth="1"/>
    <col min="10" max="13" width="6.421875" style="0" customWidth="1"/>
    <col min="14" max="14" width="42.8515625" style="0" customWidth="1"/>
    <col min="15" max="16" width="6.421875" style="0" customWidth="1"/>
    <col min="17" max="17" width="42.8515625" style="0" customWidth="1"/>
    <col min="18" max="18" width="6.421875" style="0" customWidth="1"/>
    <col min="19" max="20" width="8.57421875" style="8" customWidth="1"/>
    <col min="21" max="21" width="8.57421875" style="0" customWidth="1"/>
    <col min="22" max="22" width="7.140625" style="0" customWidth="1"/>
    <col min="23" max="23" width="7.28125" style="0" customWidth="1"/>
    <col min="25" max="25" width="7.28125" style="0" customWidth="1"/>
    <col min="26" max="26" width="7.140625" style="13" customWidth="1"/>
    <col min="27" max="28" width="8.00390625" style="0" bestFit="1" customWidth="1"/>
    <col min="29" max="30" width="7.140625" style="0" customWidth="1"/>
    <col min="31" max="31" width="7.57421875" style="13" bestFit="1" customWidth="1"/>
    <col min="32" max="33" width="8.00390625" style="0" bestFit="1" customWidth="1"/>
    <col min="34" max="35" width="7.57421875" style="0" customWidth="1"/>
    <col min="36" max="36" width="7.57421875" style="13" bestFit="1" customWidth="1"/>
    <col min="37" max="40" width="7.57421875" style="0" customWidth="1"/>
    <col min="41" max="41" width="7.57421875" style="13" bestFit="1" customWidth="1"/>
    <col min="42" max="42" width="7.57421875" style="0" customWidth="1"/>
    <col min="43" max="43" width="8.00390625" style="0" bestFit="1" customWidth="1"/>
    <col min="44" max="45" width="7.57421875" style="0" customWidth="1"/>
    <col min="46" max="46" width="7.57421875" style="13" bestFit="1" customWidth="1"/>
    <col min="47" max="48" width="8.00390625" style="0" bestFit="1" customWidth="1"/>
    <col min="49" max="50" width="7.57421875" style="0" customWidth="1"/>
    <col min="51" max="51" width="7.57421875" style="13" bestFit="1" customWidth="1"/>
    <col min="52" max="53" width="8.00390625" style="0" bestFit="1" customWidth="1"/>
    <col min="54" max="55" width="7.57421875" style="0" customWidth="1"/>
    <col min="56" max="56" width="7.57421875" style="13" bestFit="1" customWidth="1"/>
    <col min="57" max="58" width="8.00390625" style="0" bestFit="1" customWidth="1"/>
    <col min="59" max="60" width="7.57421875" style="0" customWidth="1"/>
    <col min="61" max="61" width="7.57421875" style="13" bestFit="1" customWidth="1"/>
    <col min="62" max="63" width="8.00390625" style="0" bestFit="1" customWidth="1"/>
    <col min="64" max="65" width="7.57421875" style="0" customWidth="1"/>
    <col min="66" max="66" width="7.57421875" style="13" bestFit="1" customWidth="1"/>
    <col min="67" max="68" width="8.00390625" style="0" bestFit="1" customWidth="1"/>
    <col min="69" max="70" width="7.57421875" style="0" customWidth="1"/>
    <col min="71" max="71" width="7.57421875" style="13" bestFit="1" customWidth="1"/>
    <col min="72" max="73" width="9.00390625" style="0" bestFit="1" customWidth="1"/>
    <col min="74" max="75" width="7.57421875" style="0" customWidth="1"/>
    <col min="76" max="76" width="8.57421875" style="13" bestFit="1" customWidth="1"/>
    <col min="77" max="78" width="9.00390625" style="0" bestFit="1" customWidth="1"/>
    <col min="79" max="80" width="8.57421875" style="0" customWidth="1"/>
    <col min="81" max="81" width="8.57421875" style="13" bestFit="1" customWidth="1"/>
    <col min="82" max="83" width="9.00390625" style="0" bestFit="1" customWidth="1"/>
    <col min="84" max="85" width="8.57421875" style="0" customWidth="1"/>
    <col min="86" max="86" width="8.57421875" style="13" bestFit="1" customWidth="1"/>
    <col min="87" max="90" width="8.57421875" style="0" customWidth="1"/>
    <col min="91" max="91" width="8.57421875" style="13" bestFit="1" customWidth="1"/>
    <col min="92" max="93" width="9.00390625" style="22" bestFit="1" customWidth="1"/>
    <col min="94" max="94" width="8.57421875" style="21" customWidth="1"/>
    <col min="95" max="96" width="9.00390625" style="22" bestFit="1" customWidth="1"/>
    <col min="97" max="97" width="8.57421875" style="13" customWidth="1"/>
    <col min="98" max="99" width="9.00390625" style="0" bestFit="1" customWidth="1"/>
    <col min="100" max="101" width="8.57421875" style="0" customWidth="1"/>
    <col min="102" max="102" width="7.00390625" style="25" customWidth="1"/>
    <col min="103" max="103" width="6.8515625" style="13" customWidth="1"/>
    <col min="104" max="104" width="10.7109375" style="0" bestFit="1" customWidth="1"/>
    <col min="105" max="105" width="10.140625" style="0" bestFit="1" customWidth="1"/>
    <col min="106" max="106" width="7.57421875" style="0" customWidth="1"/>
    <col min="108" max="108" width="8.7109375" style="0" bestFit="1" customWidth="1"/>
    <col min="109" max="109" width="6.57421875" style="0" customWidth="1"/>
    <col min="110" max="110" width="9.421875" style="0" customWidth="1"/>
    <col min="112" max="112" width="12.28125" style="0" customWidth="1"/>
    <col min="113" max="113" width="9.8515625" style="0" customWidth="1"/>
    <col min="114" max="114" width="8.28125" style="0" customWidth="1"/>
    <col min="115" max="117" width="14.28125" style="0" customWidth="1"/>
    <col min="118" max="121" width="12.57421875" style="0" bestFit="1" customWidth="1"/>
    <col min="122" max="122" width="7.28125" style="13" customWidth="1"/>
    <col min="123" max="123" width="11.8515625" style="13" bestFit="1" customWidth="1"/>
    <col min="124" max="124" width="10.28125" style="0" bestFit="1" customWidth="1"/>
    <col min="125" max="125" width="9.57421875" style="0" bestFit="1" customWidth="1"/>
    <col min="126" max="126" width="10.57421875" style="13" customWidth="1"/>
    <col min="127" max="127" width="11.00390625" style="0" customWidth="1"/>
    <col min="128" max="128" width="9.57421875" style="0" customWidth="1"/>
    <col min="129" max="129" width="13.140625" style="13" bestFit="1" customWidth="1"/>
    <col min="130" max="130" width="7.140625" style="13" customWidth="1"/>
    <col min="131" max="131" width="11.8515625" style="0" bestFit="1" customWidth="1"/>
    <col min="132" max="132" width="8.7109375" style="0" bestFit="1" customWidth="1"/>
    <col min="133" max="133" width="11.421875" style="31" customWidth="1"/>
    <col min="134" max="134" width="6.7109375" style="0" customWidth="1"/>
    <col min="135" max="136" width="12.7109375" style="0" bestFit="1" customWidth="1"/>
    <col min="137" max="137" width="12.7109375" style="31" bestFit="1" customWidth="1"/>
    <col min="138" max="139" width="8.00390625" style="0" customWidth="1"/>
    <col min="140" max="140" width="8.7109375" style="13" customWidth="1"/>
    <col min="141" max="141" width="8.7109375" style="0" customWidth="1"/>
    <col min="142" max="142" width="8.8515625" style="13" customWidth="1"/>
    <col min="143" max="143" width="8.8515625" style="0" customWidth="1"/>
    <col min="144" max="144" width="8.57421875" style="13" customWidth="1"/>
    <col min="145" max="145" width="8.57421875" style="0" customWidth="1"/>
    <col min="146" max="146" width="8.57421875" style="13" customWidth="1"/>
    <col min="147" max="147" width="8.57421875" style="0" customWidth="1"/>
    <col min="148" max="148" width="9.8515625" style="13" customWidth="1"/>
    <col min="149" max="149" width="9.8515625" style="0" customWidth="1"/>
    <col min="150" max="150" width="9.140625" style="13" customWidth="1"/>
    <col min="151" max="151" width="9.140625" style="0" customWidth="1"/>
    <col min="152" max="152" width="8.57421875" style="13" customWidth="1"/>
    <col min="153" max="153" width="8.57421875" style="0" customWidth="1"/>
    <col min="154" max="154" width="8.57421875" style="13" customWidth="1"/>
    <col min="155" max="155" width="8.57421875" style="0" customWidth="1"/>
    <col min="156" max="156" width="8.57421875" style="13" customWidth="1"/>
    <col min="157" max="157" width="8.57421875" style="0" customWidth="1"/>
    <col min="158" max="158" width="11.28125" style="13" bestFit="1" customWidth="1"/>
    <col min="159" max="160" width="8.57421875" style="0" customWidth="1"/>
    <col min="161" max="161" width="9.00390625" style="13" bestFit="1" customWidth="1"/>
    <col min="162" max="165" width="7.140625" style="0" customWidth="1"/>
    <col min="166" max="166" width="22.57421875" style="0" customWidth="1"/>
    <col min="167" max="167" width="7.140625" style="31" customWidth="1"/>
  </cols>
  <sheetData>
    <row r="1" spans="2:167" s="19" customFormat="1" ht="15">
      <c r="B1" s="20" t="s">
        <v>49</v>
      </c>
      <c r="F1" s="20" t="s">
        <v>50</v>
      </c>
      <c r="I1" s="20" t="s">
        <v>77</v>
      </c>
      <c r="S1" s="37"/>
      <c r="T1" s="37"/>
      <c r="Z1" s="20" t="s">
        <v>78</v>
      </c>
      <c r="AD1" s="28"/>
      <c r="AE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38"/>
      <c r="CO1" s="38"/>
      <c r="CP1" s="38"/>
      <c r="CQ1" s="38"/>
      <c r="CR1" s="38"/>
      <c r="CS1" s="28"/>
      <c r="CW1" s="28"/>
      <c r="CX1" s="30"/>
      <c r="CY1" s="20" t="s">
        <v>150</v>
      </c>
      <c r="DR1" s="20" t="s">
        <v>181</v>
      </c>
      <c r="DS1" s="28"/>
      <c r="DU1" s="28"/>
      <c r="DV1" s="28"/>
      <c r="DX1" s="28"/>
      <c r="DY1" s="28"/>
      <c r="DZ1" s="20" t="s">
        <v>186</v>
      </c>
      <c r="EC1" s="30"/>
      <c r="ED1" s="20" t="s">
        <v>199</v>
      </c>
      <c r="EG1" s="30"/>
      <c r="EH1" s="19" t="s">
        <v>244</v>
      </c>
      <c r="EI1" s="28"/>
      <c r="EJ1" s="28"/>
      <c r="EK1" s="28"/>
      <c r="EL1" s="28"/>
      <c r="EM1" s="28"/>
      <c r="EN1" s="28"/>
      <c r="EO1" s="28"/>
      <c r="EP1" s="28"/>
      <c r="EQ1" s="28"/>
      <c r="ER1" s="28"/>
      <c r="ES1" s="28"/>
      <c r="ET1" s="28"/>
      <c r="EU1" s="28"/>
      <c r="EV1" s="28"/>
      <c r="EW1" s="28"/>
      <c r="EX1" s="28"/>
      <c r="EY1" s="28"/>
      <c r="EZ1" s="28"/>
      <c r="FA1" s="28"/>
      <c r="FB1" s="28"/>
      <c r="FD1" s="28"/>
      <c r="FE1" s="28"/>
      <c r="FK1" s="30"/>
    </row>
    <row r="2" spans="26:161" ht="12.75">
      <c r="Z2" s="15" t="s">
        <v>87</v>
      </c>
      <c r="AE2" s="15" t="s">
        <v>88</v>
      </c>
      <c r="AJ2" s="15" t="s">
        <v>91</v>
      </c>
      <c r="AO2" s="15" t="s">
        <v>93</v>
      </c>
      <c r="AT2" s="15" t="s">
        <v>94</v>
      </c>
      <c r="AY2" s="15" t="s">
        <v>92</v>
      </c>
      <c r="BD2" s="15" t="s">
        <v>374</v>
      </c>
      <c r="BI2" s="15" t="s">
        <v>375</v>
      </c>
      <c r="BN2" s="15" t="s">
        <v>376</v>
      </c>
      <c r="BS2" s="15" t="s">
        <v>377</v>
      </c>
      <c r="BX2" s="15" t="s">
        <v>378</v>
      </c>
      <c r="CC2" s="15" t="s">
        <v>379</v>
      </c>
      <c r="CH2" s="15" t="s">
        <v>380</v>
      </c>
      <c r="CM2" s="15" t="s">
        <v>381</v>
      </c>
      <c r="CP2" s="15" t="s">
        <v>382</v>
      </c>
      <c r="CS2" s="15" t="s">
        <v>383</v>
      </c>
      <c r="DS2" s="15" t="s">
        <v>172</v>
      </c>
      <c r="DV2" s="15" t="s">
        <v>173</v>
      </c>
      <c r="EH2" s="12" t="s">
        <v>206</v>
      </c>
      <c r="EJ2" s="15" t="s">
        <v>207</v>
      </c>
      <c r="EL2" s="15" t="s">
        <v>208</v>
      </c>
      <c r="EN2" s="15" t="s">
        <v>212</v>
      </c>
      <c r="EP2" s="15" t="s">
        <v>211</v>
      </c>
      <c r="ER2" s="15" t="s">
        <v>213</v>
      </c>
      <c r="ET2" s="15" t="s">
        <v>214</v>
      </c>
      <c r="EV2" s="15" t="s">
        <v>215</v>
      </c>
      <c r="EX2" s="15" t="s">
        <v>216</v>
      </c>
      <c r="EZ2" s="15" t="s">
        <v>217</v>
      </c>
      <c r="FB2" s="15" t="s">
        <v>230</v>
      </c>
      <c r="FE2" s="15" t="s">
        <v>243</v>
      </c>
    </row>
    <row r="3" spans="1:167" ht="12.75">
      <c r="A3" t="s">
        <v>19</v>
      </c>
      <c r="B3" s="13" t="s">
        <v>20</v>
      </c>
      <c r="C3" t="s">
        <v>21</v>
      </c>
      <c r="D3" t="s">
        <v>22</v>
      </c>
      <c r="E3" t="s">
        <v>23</v>
      </c>
      <c r="F3" s="13" t="s">
        <v>24</v>
      </c>
      <c r="G3" t="s">
        <v>25</v>
      </c>
      <c r="H3" s="4" t="s">
        <v>26</v>
      </c>
      <c r="I3" s="13" t="s">
        <v>53</v>
      </c>
      <c r="J3" t="s">
        <v>27</v>
      </c>
      <c r="K3" t="s">
        <v>54</v>
      </c>
      <c r="L3" s="17" t="s">
        <v>152</v>
      </c>
      <c r="M3" s="4"/>
      <c r="N3" s="4"/>
      <c r="O3" s="17" t="s">
        <v>153</v>
      </c>
      <c r="P3" s="4"/>
      <c r="R3" t="s">
        <v>55</v>
      </c>
      <c r="S3" s="10" t="s">
        <v>28</v>
      </c>
      <c r="T3" s="10" t="s">
        <v>29</v>
      </c>
      <c r="U3" s="2" t="s">
        <v>30</v>
      </c>
      <c r="V3" t="s">
        <v>31</v>
      </c>
      <c r="W3" t="s">
        <v>32</v>
      </c>
      <c r="X3" t="s">
        <v>33</v>
      </c>
      <c r="Y3" s="18" t="s">
        <v>73</v>
      </c>
      <c r="Z3" s="15" t="s">
        <v>74</v>
      </c>
      <c r="AA3" s="12" t="s">
        <v>85</v>
      </c>
      <c r="AB3" s="12" t="s">
        <v>86</v>
      </c>
      <c r="AC3" s="16" t="s">
        <v>79</v>
      </c>
      <c r="AD3" s="16" t="s">
        <v>80</v>
      </c>
      <c r="AE3" s="15" t="s">
        <v>75</v>
      </c>
      <c r="AF3" s="12" t="s">
        <v>89</v>
      </c>
      <c r="AG3" s="12" t="s">
        <v>90</v>
      </c>
      <c r="AH3" s="16" t="s">
        <v>83</v>
      </c>
      <c r="AI3" s="16" t="s">
        <v>84</v>
      </c>
      <c r="AJ3" s="15" t="s">
        <v>95</v>
      </c>
      <c r="AK3" s="12" t="s">
        <v>96</v>
      </c>
      <c r="AL3" s="12" t="s">
        <v>97</v>
      </c>
      <c r="AM3" s="16" t="s">
        <v>98</v>
      </c>
      <c r="AN3" s="16" t="s">
        <v>99</v>
      </c>
      <c r="AO3" s="15" t="s">
        <v>100</v>
      </c>
      <c r="AP3" s="12" t="s">
        <v>101</v>
      </c>
      <c r="AQ3" s="12" t="s">
        <v>102</v>
      </c>
      <c r="AR3" s="16" t="s">
        <v>103</v>
      </c>
      <c r="AS3" s="16" t="s">
        <v>104</v>
      </c>
      <c r="AT3" s="15" t="s">
        <v>105</v>
      </c>
      <c r="AU3" s="12" t="s">
        <v>106</v>
      </c>
      <c r="AV3" s="12" t="s">
        <v>107</v>
      </c>
      <c r="AW3" s="16" t="s">
        <v>108</v>
      </c>
      <c r="AX3" s="16" t="s">
        <v>109</v>
      </c>
      <c r="AY3" s="15" t="s">
        <v>110</v>
      </c>
      <c r="AZ3" s="12" t="s">
        <v>111</v>
      </c>
      <c r="BA3" s="12" t="s">
        <v>112</v>
      </c>
      <c r="BB3" s="16" t="s">
        <v>113</v>
      </c>
      <c r="BC3" s="16" t="s">
        <v>114</v>
      </c>
      <c r="BD3" s="15" t="s">
        <v>115</v>
      </c>
      <c r="BE3" s="12" t="s">
        <v>116</v>
      </c>
      <c r="BF3" s="12" t="s">
        <v>117</v>
      </c>
      <c r="BG3" s="16" t="s">
        <v>118</v>
      </c>
      <c r="BH3" s="16" t="s">
        <v>119</v>
      </c>
      <c r="BI3" s="15" t="s">
        <v>120</v>
      </c>
      <c r="BJ3" s="12" t="s">
        <v>121</v>
      </c>
      <c r="BK3" s="12" t="s">
        <v>122</v>
      </c>
      <c r="BL3" s="16" t="s">
        <v>123</v>
      </c>
      <c r="BM3" s="16" t="s">
        <v>124</v>
      </c>
      <c r="BN3" s="15" t="s">
        <v>125</v>
      </c>
      <c r="BO3" s="12" t="s">
        <v>126</v>
      </c>
      <c r="BP3" s="12" t="s">
        <v>127</v>
      </c>
      <c r="BQ3" s="16" t="s">
        <v>128</v>
      </c>
      <c r="BR3" s="16" t="s">
        <v>129</v>
      </c>
      <c r="BS3" s="15" t="s">
        <v>131</v>
      </c>
      <c r="BT3" s="12" t="s">
        <v>132</v>
      </c>
      <c r="BU3" s="12" t="s">
        <v>133</v>
      </c>
      <c r="BV3" s="16" t="s">
        <v>134</v>
      </c>
      <c r="BW3" s="16" t="s">
        <v>135</v>
      </c>
      <c r="BX3" s="15" t="s">
        <v>130</v>
      </c>
      <c r="BY3" s="12" t="s">
        <v>142</v>
      </c>
      <c r="BZ3" s="12" t="s">
        <v>143</v>
      </c>
      <c r="CA3" s="16" t="s">
        <v>144</v>
      </c>
      <c r="CB3" s="16" t="s">
        <v>145</v>
      </c>
      <c r="CC3" s="15" t="s">
        <v>136</v>
      </c>
      <c r="CD3" s="12" t="s">
        <v>137</v>
      </c>
      <c r="CE3" s="12" t="s">
        <v>138</v>
      </c>
      <c r="CF3" s="16" t="s">
        <v>139</v>
      </c>
      <c r="CG3" s="16" t="s">
        <v>140</v>
      </c>
      <c r="CH3" s="15" t="s">
        <v>136</v>
      </c>
      <c r="CI3" s="12" t="s">
        <v>137</v>
      </c>
      <c r="CJ3" s="12" t="s">
        <v>138</v>
      </c>
      <c r="CK3" s="16" t="s">
        <v>139</v>
      </c>
      <c r="CL3" s="16" t="s">
        <v>140</v>
      </c>
      <c r="CM3" s="15" t="s">
        <v>146</v>
      </c>
      <c r="CN3" s="12" t="s">
        <v>147</v>
      </c>
      <c r="CO3" s="12" t="s">
        <v>148</v>
      </c>
      <c r="CP3" s="15" t="s">
        <v>178</v>
      </c>
      <c r="CQ3" s="12" t="s">
        <v>179</v>
      </c>
      <c r="CR3" s="12" t="s">
        <v>180</v>
      </c>
      <c r="CS3" s="15" t="s">
        <v>384</v>
      </c>
      <c r="CT3" s="12" t="s">
        <v>385</v>
      </c>
      <c r="CU3" s="12" t="s">
        <v>386</v>
      </c>
      <c r="CV3" s="16" t="s">
        <v>387</v>
      </c>
      <c r="CW3" s="16" t="s">
        <v>388</v>
      </c>
      <c r="CX3" s="26" t="s">
        <v>149</v>
      </c>
      <c r="CY3" s="15" t="s">
        <v>34</v>
      </c>
      <c r="CZ3" s="12" t="s">
        <v>154</v>
      </c>
      <c r="DA3" s="12" t="s">
        <v>185</v>
      </c>
      <c r="DB3" s="12" t="s">
        <v>155</v>
      </c>
      <c r="DD3" s="12" t="s">
        <v>156</v>
      </c>
      <c r="DE3" s="12" t="s">
        <v>39</v>
      </c>
      <c r="DF3" s="12" t="s">
        <v>158</v>
      </c>
      <c r="DG3" s="12" t="s">
        <v>160</v>
      </c>
      <c r="DH3" s="12" t="s">
        <v>40</v>
      </c>
      <c r="DI3" s="12" t="s">
        <v>161</v>
      </c>
      <c r="DJ3" s="12" t="s">
        <v>41</v>
      </c>
      <c r="DK3" s="12" t="s">
        <v>162</v>
      </c>
      <c r="DL3" s="12" t="s">
        <v>163</v>
      </c>
      <c r="DM3" s="12" t="s">
        <v>164</v>
      </c>
      <c r="DN3" s="12" t="s">
        <v>165</v>
      </c>
      <c r="DO3" s="12" t="s">
        <v>168</v>
      </c>
      <c r="DP3" s="12" t="s">
        <v>167</v>
      </c>
      <c r="DQ3" s="12" t="s">
        <v>166</v>
      </c>
      <c r="DR3" s="15" t="s">
        <v>169</v>
      </c>
      <c r="DS3" s="15" t="s">
        <v>187</v>
      </c>
      <c r="DT3" s="12" t="s">
        <v>170</v>
      </c>
      <c r="DU3" s="12" t="s">
        <v>171</v>
      </c>
      <c r="DV3" s="15" t="s">
        <v>174</v>
      </c>
      <c r="DW3" s="12" t="s">
        <v>175</v>
      </c>
      <c r="DX3" s="12" t="s">
        <v>189</v>
      </c>
      <c r="DY3" s="15" t="s">
        <v>190</v>
      </c>
      <c r="DZ3" s="15" t="s">
        <v>191</v>
      </c>
      <c r="EA3" s="12" t="s">
        <v>192</v>
      </c>
      <c r="EB3" s="12" t="s">
        <v>193</v>
      </c>
      <c r="EC3" s="33" t="s">
        <v>194</v>
      </c>
      <c r="ED3" s="16" t="s">
        <v>195</v>
      </c>
      <c r="EE3" s="16" t="s">
        <v>196</v>
      </c>
      <c r="EF3" s="16" t="s">
        <v>197</v>
      </c>
      <c r="EG3" s="32" t="s">
        <v>198</v>
      </c>
      <c r="EH3" s="12" t="s">
        <v>200</v>
      </c>
      <c r="EI3" s="12" t="s">
        <v>201</v>
      </c>
      <c r="EJ3" s="15" t="s">
        <v>202</v>
      </c>
      <c r="EK3" s="12" t="s">
        <v>203</v>
      </c>
      <c r="EL3" s="15" t="s">
        <v>204</v>
      </c>
      <c r="EM3" s="12" t="s">
        <v>205</v>
      </c>
      <c r="EN3" s="15" t="s">
        <v>209</v>
      </c>
      <c r="EO3" s="12" t="s">
        <v>210</v>
      </c>
      <c r="EP3" s="15" t="s">
        <v>218</v>
      </c>
      <c r="EQ3" s="12" t="s">
        <v>219</v>
      </c>
      <c r="ER3" s="15" t="s">
        <v>220</v>
      </c>
      <c r="ES3" s="12" t="s">
        <v>221</v>
      </c>
      <c r="ET3" s="15" t="s">
        <v>222</v>
      </c>
      <c r="EU3" s="12" t="s">
        <v>223</v>
      </c>
      <c r="EV3" s="15" t="s">
        <v>224</v>
      </c>
      <c r="EW3" s="12" t="s">
        <v>225</v>
      </c>
      <c r="EX3" s="15" t="s">
        <v>226</v>
      </c>
      <c r="EY3" s="12" t="s">
        <v>227</v>
      </c>
      <c r="EZ3" s="15" t="s">
        <v>228</v>
      </c>
      <c r="FA3" s="12" t="s">
        <v>229</v>
      </c>
      <c r="FB3" s="15" t="s">
        <v>241</v>
      </c>
      <c r="FC3" s="24" t="s">
        <v>232</v>
      </c>
      <c r="FD3" s="24" t="s">
        <v>233</v>
      </c>
      <c r="FE3" s="36" t="s">
        <v>235</v>
      </c>
      <c r="FF3" s="12" t="s">
        <v>236</v>
      </c>
      <c r="FG3" s="12" t="s">
        <v>237</v>
      </c>
      <c r="FH3" s="12" t="s">
        <v>238</v>
      </c>
      <c r="FI3" s="12" t="s">
        <v>239</v>
      </c>
      <c r="FJ3" s="12" t="s">
        <v>242</v>
      </c>
      <c r="FK3" s="33" t="s">
        <v>240</v>
      </c>
    </row>
    <row r="4" spans="1:167" ht="12.75">
      <c r="A4" s="12" t="s">
        <v>390</v>
      </c>
      <c r="B4" s="15" t="s">
        <v>52</v>
      </c>
      <c r="C4" s="12" t="s">
        <v>51</v>
      </c>
      <c r="D4" s="12" t="s">
        <v>51</v>
      </c>
      <c r="E4" s="12" t="s">
        <v>51</v>
      </c>
      <c r="F4" s="15" t="s">
        <v>56</v>
      </c>
      <c r="G4" s="16" t="s">
        <v>25</v>
      </c>
      <c r="H4" s="2" t="s">
        <v>58</v>
      </c>
      <c r="I4" s="13" t="s">
        <v>51</v>
      </c>
      <c r="J4" t="s">
        <v>52</v>
      </c>
      <c r="K4" s="4" t="s">
        <v>52</v>
      </c>
      <c r="L4" s="4" t="s">
        <v>52</v>
      </c>
      <c r="M4" s="4" t="s">
        <v>52</v>
      </c>
      <c r="N4" s="17" t="s">
        <v>76</v>
      </c>
      <c r="O4" s="4" t="s">
        <v>52</v>
      </c>
      <c r="P4" s="4" t="s">
        <v>52</v>
      </c>
      <c r="Q4" s="17" t="s">
        <v>76</v>
      </c>
      <c r="R4" t="s">
        <v>56</v>
      </c>
      <c r="S4" s="2" t="s">
        <v>58</v>
      </c>
      <c r="T4" s="2" t="s">
        <v>58</v>
      </c>
      <c r="U4" s="2" t="s">
        <v>58</v>
      </c>
      <c r="V4" s="17" t="s">
        <v>177</v>
      </c>
      <c r="W4" t="s">
        <v>56</v>
      </c>
      <c r="X4" s="6" t="s">
        <v>52</v>
      </c>
      <c r="Y4" t="s">
        <v>56</v>
      </c>
      <c r="Z4" s="15" t="s">
        <v>177</v>
      </c>
      <c r="AA4" s="17" t="s">
        <v>177</v>
      </c>
      <c r="AB4" s="11" t="s">
        <v>52</v>
      </c>
      <c r="AC4" s="23" t="s">
        <v>82</v>
      </c>
      <c r="AD4" s="12" t="s">
        <v>81</v>
      </c>
      <c r="AE4" s="15" t="s">
        <v>177</v>
      </c>
      <c r="AF4" s="17" t="s">
        <v>177</v>
      </c>
      <c r="AG4" s="11" t="s">
        <v>52</v>
      </c>
      <c r="AH4" s="23" t="s">
        <v>82</v>
      </c>
      <c r="AI4" s="12" t="s">
        <v>81</v>
      </c>
      <c r="AJ4" s="15" t="s">
        <v>177</v>
      </c>
      <c r="AK4" s="17" t="s">
        <v>177</v>
      </c>
      <c r="AL4" s="11" t="s">
        <v>52</v>
      </c>
      <c r="AM4" s="23" t="s">
        <v>82</v>
      </c>
      <c r="AN4" s="12" t="s">
        <v>81</v>
      </c>
      <c r="AO4" s="15" t="s">
        <v>177</v>
      </c>
      <c r="AP4" s="17" t="s">
        <v>177</v>
      </c>
      <c r="AQ4" s="11" t="s">
        <v>52</v>
      </c>
      <c r="AR4" s="23" t="s">
        <v>82</v>
      </c>
      <c r="AS4" s="12" t="s">
        <v>81</v>
      </c>
      <c r="AT4" s="15" t="s">
        <v>177</v>
      </c>
      <c r="AU4" s="17" t="s">
        <v>177</v>
      </c>
      <c r="AV4" s="11" t="s">
        <v>52</v>
      </c>
      <c r="AW4" s="23" t="s">
        <v>82</v>
      </c>
      <c r="AX4" s="12" t="s">
        <v>81</v>
      </c>
      <c r="AY4" s="15" t="s">
        <v>177</v>
      </c>
      <c r="AZ4" s="17" t="s">
        <v>177</v>
      </c>
      <c r="BA4" s="11" t="s">
        <v>52</v>
      </c>
      <c r="BB4" s="23" t="s">
        <v>82</v>
      </c>
      <c r="BC4" s="12" t="s">
        <v>81</v>
      </c>
      <c r="BD4" s="15" t="s">
        <v>177</v>
      </c>
      <c r="BE4" s="17" t="s">
        <v>177</v>
      </c>
      <c r="BF4" s="11" t="s">
        <v>52</v>
      </c>
      <c r="BG4" s="23" t="s">
        <v>82</v>
      </c>
      <c r="BH4" s="12" t="s">
        <v>81</v>
      </c>
      <c r="BI4" s="15" t="s">
        <v>177</v>
      </c>
      <c r="BJ4" s="17" t="s">
        <v>177</v>
      </c>
      <c r="BK4" s="11" t="s">
        <v>52</v>
      </c>
      <c r="BL4" s="23" t="s">
        <v>82</v>
      </c>
      <c r="BM4" s="12" t="s">
        <v>81</v>
      </c>
      <c r="BN4" s="15" t="s">
        <v>177</v>
      </c>
      <c r="BO4" s="17" t="s">
        <v>177</v>
      </c>
      <c r="BP4" s="11" t="s">
        <v>52</v>
      </c>
      <c r="BQ4" s="23" t="s">
        <v>82</v>
      </c>
      <c r="BR4" s="12" t="s">
        <v>81</v>
      </c>
      <c r="BS4" s="15" t="s">
        <v>177</v>
      </c>
      <c r="BT4" s="17" t="s">
        <v>177</v>
      </c>
      <c r="BU4" s="11" t="s">
        <v>52</v>
      </c>
      <c r="BV4" s="23" t="s">
        <v>82</v>
      </c>
      <c r="BW4" s="12" t="s">
        <v>81</v>
      </c>
      <c r="BX4" s="15" t="s">
        <v>177</v>
      </c>
      <c r="BY4" s="17" t="s">
        <v>177</v>
      </c>
      <c r="BZ4" s="11" t="s">
        <v>52</v>
      </c>
      <c r="CA4" s="23" t="s">
        <v>82</v>
      </c>
      <c r="CB4" s="12" t="s">
        <v>81</v>
      </c>
      <c r="CC4" s="15" t="s">
        <v>177</v>
      </c>
      <c r="CD4" s="17" t="s">
        <v>177</v>
      </c>
      <c r="CE4" s="11" t="s">
        <v>52</v>
      </c>
      <c r="CF4" s="23" t="s">
        <v>82</v>
      </c>
      <c r="CG4" s="12" t="s">
        <v>81</v>
      </c>
      <c r="CH4" s="15" t="s">
        <v>177</v>
      </c>
      <c r="CI4" s="17" t="s">
        <v>177</v>
      </c>
      <c r="CJ4" s="11" t="s">
        <v>52</v>
      </c>
      <c r="CK4" s="23" t="s">
        <v>82</v>
      </c>
      <c r="CL4" s="12" t="s">
        <v>81</v>
      </c>
      <c r="CM4" s="15" t="s">
        <v>177</v>
      </c>
      <c r="CN4" s="17" t="s">
        <v>177</v>
      </c>
      <c r="CO4" s="11" t="s">
        <v>52</v>
      </c>
      <c r="CP4" s="15" t="s">
        <v>177</v>
      </c>
      <c r="CQ4" s="17" t="s">
        <v>177</v>
      </c>
      <c r="CR4" s="11" t="s">
        <v>52</v>
      </c>
      <c r="CS4" s="15" t="s">
        <v>177</v>
      </c>
      <c r="CT4" s="17" t="s">
        <v>177</v>
      </c>
      <c r="CU4" s="11" t="s">
        <v>52</v>
      </c>
      <c r="CV4" s="23" t="s">
        <v>82</v>
      </c>
      <c r="CW4" s="12" t="s">
        <v>81</v>
      </c>
      <c r="CX4" s="26" t="s">
        <v>52</v>
      </c>
      <c r="CY4" s="15" t="s">
        <v>57</v>
      </c>
      <c r="CZ4" s="12" t="s">
        <v>52</v>
      </c>
      <c r="DA4" s="23" t="s">
        <v>151</v>
      </c>
      <c r="DB4" s="12" t="s">
        <v>52</v>
      </c>
      <c r="DC4" s="12" t="s">
        <v>76</v>
      </c>
      <c r="DD4" s="12" t="s">
        <v>157</v>
      </c>
      <c r="DE4" s="12" t="s">
        <v>52</v>
      </c>
      <c r="DF4" s="12" t="s">
        <v>157</v>
      </c>
      <c r="DG4" s="23" t="s">
        <v>159</v>
      </c>
      <c r="DH4" s="12" t="s">
        <v>157</v>
      </c>
      <c r="DI4" s="12" t="s">
        <v>56</v>
      </c>
      <c r="DJ4" s="24" t="s">
        <v>177</v>
      </c>
      <c r="DK4" s="12" t="s">
        <v>76</v>
      </c>
      <c r="DL4" s="12" t="s">
        <v>76</v>
      </c>
      <c r="DM4" s="12" t="s">
        <v>76</v>
      </c>
      <c r="DN4" s="12" t="s">
        <v>157</v>
      </c>
      <c r="DO4" s="12" t="s">
        <v>157</v>
      </c>
      <c r="DP4" s="12" t="s">
        <v>157</v>
      </c>
      <c r="DQ4" s="12" t="s">
        <v>157</v>
      </c>
      <c r="DR4" s="15" t="s">
        <v>177</v>
      </c>
      <c r="DS4" s="15" t="s">
        <v>182</v>
      </c>
      <c r="DT4" s="16" t="s">
        <v>183</v>
      </c>
      <c r="DU4" s="12" t="s">
        <v>176</v>
      </c>
      <c r="DV4" s="15" t="s">
        <v>182</v>
      </c>
      <c r="DW4" s="16" t="s">
        <v>184</v>
      </c>
      <c r="DX4" s="12" t="s">
        <v>176</v>
      </c>
      <c r="DY4" s="23" t="s">
        <v>151</v>
      </c>
      <c r="DZ4" s="15" t="s">
        <v>177</v>
      </c>
      <c r="EA4" s="23" t="s">
        <v>151</v>
      </c>
      <c r="EB4" s="16" t="s">
        <v>188</v>
      </c>
      <c r="EC4" s="32" t="s">
        <v>157</v>
      </c>
      <c r="ED4" s="16" t="s">
        <v>177</v>
      </c>
      <c r="EE4" s="23" t="s">
        <v>151</v>
      </c>
      <c r="EF4" s="23" t="s">
        <v>151</v>
      </c>
      <c r="EG4" s="23" t="s">
        <v>82</v>
      </c>
      <c r="EH4" s="15" t="s">
        <v>56</v>
      </c>
      <c r="EI4" s="12" t="s">
        <v>176</v>
      </c>
      <c r="EJ4" s="15" t="s">
        <v>56</v>
      </c>
      <c r="EK4" s="12" t="s">
        <v>176</v>
      </c>
      <c r="EL4" s="15" t="s">
        <v>56</v>
      </c>
      <c r="EM4" s="12" t="s">
        <v>176</v>
      </c>
      <c r="EN4" s="15" t="s">
        <v>56</v>
      </c>
      <c r="EO4" s="12" t="s">
        <v>176</v>
      </c>
      <c r="EP4" s="15" t="s">
        <v>56</v>
      </c>
      <c r="EQ4" s="12" t="s">
        <v>176</v>
      </c>
      <c r="ER4" s="15" t="s">
        <v>56</v>
      </c>
      <c r="ES4" s="12" t="s">
        <v>176</v>
      </c>
      <c r="ET4" s="15" t="s">
        <v>56</v>
      </c>
      <c r="EU4" s="12" t="s">
        <v>176</v>
      </c>
      <c r="EV4" s="15" t="s">
        <v>56</v>
      </c>
      <c r="EW4" s="12" t="s">
        <v>176</v>
      </c>
      <c r="EX4" s="15" t="s">
        <v>56</v>
      </c>
      <c r="EY4" s="12" t="s">
        <v>176</v>
      </c>
      <c r="EZ4" s="15" t="s">
        <v>56</v>
      </c>
      <c r="FA4" s="12" t="s">
        <v>176</v>
      </c>
      <c r="FB4" s="29" t="s">
        <v>76</v>
      </c>
      <c r="FC4" s="24" t="s">
        <v>56</v>
      </c>
      <c r="FD4" s="16" t="s">
        <v>176</v>
      </c>
      <c r="FE4" s="29" t="s">
        <v>177</v>
      </c>
      <c r="FF4" s="12" t="s">
        <v>177</v>
      </c>
      <c r="FG4" s="12" t="s">
        <v>177</v>
      </c>
      <c r="FH4" s="12" t="s">
        <v>177</v>
      </c>
      <c r="FI4" s="12" t="s">
        <v>177</v>
      </c>
      <c r="FJ4" s="12" t="s">
        <v>76</v>
      </c>
      <c r="FK4" s="33" t="s">
        <v>177</v>
      </c>
    </row>
    <row r="5" spans="1:164" ht="12.75">
      <c r="A5" s="3">
        <v>23</v>
      </c>
      <c r="B5" s="14">
        <v>1</v>
      </c>
      <c r="C5" s="3" t="s">
        <v>35</v>
      </c>
      <c r="D5" s="3" t="s">
        <v>63</v>
      </c>
      <c r="E5" s="3" t="s">
        <v>68</v>
      </c>
      <c r="F5" s="14">
        <v>2</v>
      </c>
      <c r="G5" s="5">
        <v>39316</v>
      </c>
      <c r="H5" s="3">
        <v>1875</v>
      </c>
      <c r="I5" s="14">
        <v>-3</v>
      </c>
      <c r="J5" s="3">
        <v>2</v>
      </c>
      <c r="K5" s="3">
        <v>2</v>
      </c>
      <c r="L5" s="4"/>
      <c r="M5" s="4"/>
      <c r="O5">
        <v>18</v>
      </c>
      <c r="Q5" t="s">
        <v>36</v>
      </c>
      <c r="R5" s="3">
        <v>7</v>
      </c>
      <c r="S5" s="9">
        <v>700</v>
      </c>
      <c r="T5" s="9">
        <v>1800</v>
      </c>
      <c r="U5" s="1">
        <f>T5-S5</f>
        <v>1100</v>
      </c>
      <c r="V5" s="3">
        <v>1</v>
      </c>
      <c r="Y5">
        <v>0</v>
      </c>
      <c r="Z5" s="14">
        <v>0</v>
      </c>
      <c r="AE5" s="14">
        <v>0</v>
      </c>
      <c r="AJ5" s="14">
        <v>0</v>
      </c>
      <c r="AO5" s="14">
        <v>0</v>
      </c>
      <c r="AT5" s="14">
        <v>0</v>
      </c>
      <c r="AY5" s="14">
        <v>1</v>
      </c>
      <c r="AZ5">
        <v>1</v>
      </c>
      <c r="BB5">
        <v>4000</v>
      </c>
      <c r="BC5">
        <v>40</v>
      </c>
      <c r="BD5" s="14">
        <v>0</v>
      </c>
      <c r="BI5" s="14">
        <v>0</v>
      </c>
      <c r="BN5" s="14">
        <v>0</v>
      </c>
      <c r="BS5" s="14">
        <v>0</v>
      </c>
      <c r="BX5" s="14">
        <v>0</v>
      </c>
      <c r="CC5" s="14">
        <v>1</v>
      </c>
      <c r="CE5">
        <v>21</v>
      </c>
      <c r="CF5">
        <v>40000</v>
      </c>
      <c r="CG5">
        <v>350</v>
      </c>
      <c r="CH5" s="14">
        <v>0</v>
      </c>
      <c r="CM5" s="14">
        <v>0</v>
      </c>
      <c r="CP5" s="14">
        <v>0</v>
      </c>
      <c r="CS5" s="14">
        <v>0</v>
      </c>
      <c r="CX5" s="27">
        <v>2</v>
      </c>
      <c r="CY5" s="14">
        <v>0</v>
      </c>
      <c r="CZ5">
        <v>1</v>
      </c>
      <c r="DR5" s="14">
        <v>0</v>
      </c>
      <c r="DZ5" s="13">
        <v>0</v>
      </c>
      <c r="ED5">
        <v>0</v>
      </c>
      <c r="EH5" s="3">
        <v>0</v>
      </c>
      <c r="EJ5" s="14">
        <v>0</v>
      </c>
      <c r="EL5" s="14">
        <v>0</v>
      </c>
      <c r="EN5" s="14">
        <v>0</v>
      </c>
      <c r="EP5" s="14">
        <v>0</v>
      </c>
      <c r="ER5" s="14">
        <v>0</v>
      </c>
      <c r="ET5" s="14">
        <v>1</v>
      </c>
      <c r="EU5">
        <v>4</v>
      </c>
      <c r="EV5" s="14">
        <v>1</v>
      </c>
      <c r="EW5">
        <v>4</v>
      </c>
      <c r="EX5" s="14">
        <v>0</v>
      </c>
      <c r="EZ5" s="14">
        <v>0</v>
      </c>
      <c r="FB5" s="14">
        <v>0</v>
      </c>
      <c r="FF5">
        <v>1</v>
      </c>
      <c r="FG5">
        <v>1</v>
      </c>
      <c r="FH5">
        <v>1</v>
      </c>
    </row>
    <row r="6" spans="1:164" ht="12.75">
      <c r="A6" s="3">
        <v>2</v>
      </c>
      <c r="B6" s="14">
        <v>1</v>
      </c>
      <c r="C6" s="3" t="s">
        <v>35</v>
      </c>
      <c r="D6" s="3" t="s">
        <v>64</v>
      </c>
      <c r="E6" s="3" t="s">
        <v>67</v>
      </c>
      <c r="F6" s="14">
        <v>3</v>
      </c>
      <c r="G6" s="5">
        <v>39316</v>
      </c>
      <c r="H6" s="3">
        <v>1150</v>
      </c>
      <c r="I6" s="14">
        <v>-3</v>
      </c>
      <c r="J6" s="3">
        <v>5</v>
      </c>
      <c r="K6" s="3">
        <v>2</v>
      </c>
      <c r="L6" s="4"/>
      <c r="M6" s="4"/>
      <c r="O6">
        <v>15</v>
      </c>
      <c r="Q6" t="s">
        <v>37</v>
      </c>
      <c r="R6" s="3">
        <v>7</v>
      </c>
      <c r="S6" s="9">
        <v>850</v>
      </c>
      <c r="T6" s="9">
        <v>1750</v>
      </c>
      <c r="U6" s="1">
        <f aca="true" t="shared" si="0" ref="U6:U13">T6-S6</f>
        <v>900</v>
      </c>
      <c r="V6" s="3">
        <v>1</v>
      </c>
      <c r="Y6">
        <v>0</v>
      </c>
      <c r="Z6" s="14">
        <v>0</v>
      </c>
      <c r="AE6" s="14">
        <v>0</v>
      </c>
      <c r="AJ6" s="14">
        <v>0</v>
      </c>
      <c r="AO6" s="14">
        <v>0</v>
      </c>
      <c r="AT6" s="14">
        <v>1</v>
      </c>
      <c r="AV6">
        <v>21</v>
      </c>
      <c r="AW6">
        <v>30000</v>
      </c>
      <c r="AX6">
        <v>0</v>
      </c>
      <c r="AY6" s="14">
        <v>0</v>
      </c>
      <c r="BD6" s="14">
        <v>1</v>
      </c>
      <c r="BE6">
        <v>1</v>
      </c>
      <c r="BG6">
        <v>4000</v>
      </c>
      <c r="BH6">
        <v>20</v>
      </c>
      <c r="BI6" s="14">
        <v>0</v>
      </c>
      <c r="BN6" s="14">
        <v>0</v>
      </c>
      <c r="BS6" s="14">
        <v>0</v>
      </c>
      <c r="BX6" s="14">
        <v>0</v>
      </c>
      <c r="CC6" s="14">
        <v>0</v>
      </c>
      <c r="CH6" s="14">
        <v>0</v>
      </c>
      <c r="CM6" s="14">
        <v>0</v>
      </c>
      <c r="CP6" s="14">
        <v>0</v>
      </c>
      <c r="CS6" s="14">
        <v>0</v>
      </c>
      <c r="CX6" s="27">
        <v>3</v>
      </c>
      <c r="CY6" s="14">
        <v>0</v>
      </c>
      <c r="CZ6">
        <v>1</v>
      </c>
      <c r="DR6" s="14">
        <v>0</v>
      </c>
      <c r="DZ6" s="13">
        <v>0</v>
      </c>
      <c r="ED6">
        <v>1</v>
      </c>
      <c r="EE6">
        <v>20</v>
      </c>
      <c r="EF6">
        <v>12</v>
      </c>
      <c r="EG6" s="31">
        <v>4</v>
      </c>
      <c r="EH6" s="3">
        <v>0</v>
      </c>
      <c r="EJ6" s="14">
        <v>0</v>
      </c>
      <c r="EL6" s="14">
        <v>0</v>
      </c>
      <c r="EN6" s="14">
        <v>0</v>
      </c>
      <c r="EP6" s="14">
        <v>0</v>
      </c>
      <c r="ER6" s="14">
        <v>0</v>
      </c>
      <c r="ET6" s="14">
        <v>3</v>
      </c>
      <c r="EU6">
        <v>15</v>
      </c>
      <c r="EV6" s="14">
        <v>0</v>
      </c>
      <c r="EX6" s="14">
        <v>0</v>
      </c>
      <c r="EZ6" s="14">
        <v>2</v>
      </c>
      <c r="FA6">
        <v>8</v>
      </c>
      <c r="FB6" s="14">
        <v>0</v>
      </c>
      <c r="FF6">
        <v>1</v>
      </c>
      <c r="FG6">
        <v>1</v>
      </c>
      <c r="FH6">
        <v>1</v>
      </c>
    </row>
    <row r="7" spans="1:161" ht="12.75">
      <c r="A7" s="3">
        <v>66</v>
      </c>
      <c r="B7" s="14">
        <v>1</v>
      </c>
      <c r="C7" s="3" t="s">
        <v>35</v>
      </c>
      <c r="D7" s="3" t="s">
        <v>65</v>
      </c>
      <c r="E7" s="3" t="s">
        <v>69</v>
      </c>
      <c r="F7" s="14">
        <v>1</v>
      </c>
      <c r="G7" s="5">
        <v>39315</v>
      </c>
      <c r="H7" s="3">
        <v>1275</v>
      </c>
      <c r="I7" s="14" t="s">
        <v>62</v>
      </c>
      <c r="J7" s="3">
        <v>3</v>
      </c>
      <c r="K7" s="3">
        <v>1</v>
      </c>
      <c r="L7" s="4">
        <v>9</v>
      </c>
      <c r="M7" s="4"/>
      <c r="N7" t="s">
        <v>59</v>
      </c>
      <c r="R7" s="3">
        <v>7</v>
      </c>
      <c r="S7" s="9">
        <v>800</v>
      </c>
      <c r="T7" s="9">
        <v>1700</v>
      </c>
      <c r="U7" s="1">
        <f t="shared" si="0"/>
        <v>900</v>
      </c>
      <c r="V7" s="3">
        <v>1</v>
      </c>
      <c r="Y7">
        <v>2</v>
      </c>
      <c r="Z7" s="14">
        <v>1</v>
      </c>
      <c r="AB7">
        <v>21</v>
      </c>
      <c r="AC7">
        <v>2800</v>
      </c>
      <c r="AD7">
        <v>-3</v>
      </c>
      <c r="AE7" s="14">
        <v>1</v>
      </c>
      <c r="AG7">
        <v>21</v>
      </c>
      <c r="AH7">
        <v>-4</v>
      </c>
      <c r="AI7">
        <v>0</v>
      </c>
      <c r="AJ7" s="14">
        <v>0</v>
      </c>
      <c r="AO7" s="14">
        <v>0</v>
      </c>
      <c r="AT7" s="14">
        <v>0</v>
      </c>
      <c r="AY7" s="14">
        <v>1</v>
      </c>
      <c r="AZ7">
        <v>1</v>
      </c>
      <c r="BB7">
        <v>1000</v>
      </c>
      <c r="BC7">
        <v>0</v>
      </c>
      <c r="BD7" s="14">
        <v>0</v>
      </c>
      <c r="BI7" s="14">
        <v>0</v>
      </c>
      <c r="BN7" s="14">
        <v>0</v>
      </c>
      <c r="BS7" s="14">
        <v>0</v>
      </c>
      <c r="BX7" s="14">
        <v>0</v>
      </c>
      <c r="CC7" s="14">
        <v>0</v>
      </c>
      <c r="CH7" s="14">
        <v>0</v>
      </c>
      <c r="CM7" s="14">
        <v>0</v>
      </c>
      <c r="CP7" s="14">
        <v>0</v>
      </c>
      <c r="CS7" s="14">
        <v>0</v>
      </c>
      <c r="CX7" s="27">
        <v>3</v>
      </c>
      <c r="CY7" s="14">
        <v>0</v>
      </c>
      <c r="CZ7">
        <v>1</v>
      </c>
      <c r="DR7" s="14">
        <v>0</v>
      </c>
      <c r="DZ7" s="13">
        <v>0</v>
      </c>
      <c r="ED7">
        <v>0</v>
      </c>
      <c r="EH7" s="3">
        <v>0</v>
      </c>
      <c r="EJ7" s="14">
        <v>0</v>
      </c>
      <c r="EL7" s="14">
        <v>0</v>
      </c>
      <c r="EN7" s="14">
        <v>0</v>
      </c>
      <c r="EP7" s="14">
        <v>0</v>
      </c>
      <c r="ER7" s="14">
        <v>0</v>
      </c>
      <c r="ET7" s="14">
        <v>1</v>
      </c>
      <c r="EU7">
        <v>2</v>
      </c>
      <c r="EV7" s="14">
        <v>0</v>
      </c>
      <c r="EX7" s="14">
        <v>0</v>
      </c>
      <c r="EZ7" s="14">
        <v>0</v>
      </c>
      <c r="FB7" s="14">
        <v>0</v>
      </c>
      <c r="FE7" s="13">
        <v>1</v>
      </c>
    </row>
    <row r="8" spans="1:163" ht="12.75">
      <c r="A8" s="3">
        <v>45</v>
      </c>
      <c r="B8" s="14">
        <v>1</v>
      </c>
      <c r="C8" s="3" t="s">
        <v>35</v>
      </c>
      <c r="D8" s="3" t="s">
        <v>63</v>
      </c>
      <c r="E8" s="3" t="s">
        <v>70</v>
      </c>
      <c r="F8" s="14">
        <v>3</v>
      </c>
      <c r="G8" s="5">
        <v>39317</v>
      </c>
      <c r="H8" s="3">
        <v>1410</v>
      </c>
      <c r="I8" s="14">
        <v>-3</v>
      </c>
      <c r="J8" s="3">
        <v>3</v>
      </c>
      <c r="K8" s="3">
        <v>2</v>
      </c>
      <c r="O8">
        <v>18</v>
      </c>
      <c r="Q8" t="s">
        <v>36</v>
      </c>
      <c r="R8" s="3">
        <v>7</v>
      </c>
      <c r="S8" s="9">
        <v>1000</v>
      </c>
      <c r="T8" s="9">
        <v>1450</v>
      </c>
      <c r="U8" s="1">
        <f t="shared" si="0"/>
        <v>450</v>
      </c>
      <c r="V8" s="3">
        <v>1</v>
      </c>
      <c r="Y8">
        <v>3</v>
      </c>
      <c r="Z8" s="14">
        <v>1</v>
      </c>
      <c r="AB8">
        <v>21</v>
      </c>
      <c r="AC8">
        <v>800</v>
      </c>
      <c r="AD8">
        <v>50</v>
      </c>
      <c r="AE8" s="14">
        <v>0</v>
      </c>
      <c r="AJ8" s="14">
        <v>0</v>
      </c>
      <c r="AO8" s="14">
        <v>0</v>
      </c>
      <c r="AT8" s="14">
        <v>0</v>
      </c>
      <c r="AY8" s="14">
        <v>1</v>
      </c>
      <c r="AZ8">
        <v>1</v>
      </c>
      <c r="BB8">
        <v>20000</v>
      </c>
      <c r="BC8">
        <v>100</v>
      </c>
      <c r="BD8" s="14">
        <v>0</v>
      </c>
      <c r="BI8" s="14">
        <v>0</v>
      </c>
      <c r="BN8" s="14">
        <v>0</v>
      </c>
      <c r="BS8" s="14">
        <v>0</v>
      </c>
      <c r="BX8" s="14">
        <v>0</v>
      </c>
      <c r="CC8" s="14">
        <v>0</v>
      </c>
      <c r="CH8" s="14">
        <v>0</v>
      </c>
      <c r="CM8" s="14">
        <v>0</v>
      </c>
      <c r="CP8" s="14">
        <v>0</v>
      </c>
      <c r="CS8" s="14">
        <v>0</v>
      </c>
      <c r="CX8" s="27">
        <v>3</v>
      </c>
      <c r="CY8" s="14">
        <v>0</v>
      </c>
      <c r="CZ8">
        <v>1</v>
      </c>
      <c r="DR8" s="14">
        <v>0</v>
      </c>
      <c r="DZ8" s="13">
        <v>0</v>
      </c>
      <c r="ED8">
        <v>0</v>
      </c>
      <c r="EH8" s="3">
        <v>0</v>
      </c>
      <c r="EJ8" s="14">
        <v>0</v>
      </c>
      <c r="EL8" s="14">
        <v>0</v>
      </c>
      <c r="EN8" s="14">
        <v>0</v>
      </c>
      <c r="EP8" s="14">
        <v>0</v>
      </c>
      <c r="ER8" s="14">
        <v>1</v>
      </c>
      <c r="ES8">
        <v>5</v>
      </c>
      <c r="ET8" s="14">
        <v>0</v>
      </c>
      <c r="EV8" s="14">
        <v>0</v>
      </c>
      <c r="EX8" s="14">
        <v>0</v>
      </c>
      <c r="EZ8" s="14">
        <v>0</v>
      </c>
      <c r="FA8" s="22"/>
      <c r="FB8" s="14">
        <v>0</v>
      </c>
      <c r="FF8">
        <v>1</v>
      </c>
      <c r="FG8">
        <v>1</v>
      </c>
    </row>
    <row r="9" spans="1:163" ht="12.75">
      <c r="A9" s="3">
        <v>76</v>
      </c>
      <c r="B9" s="14">
        <v>1</v>
      </c>
      <c r="C9" s="3" t="s">
        <v>35</v>
      </c>
      <c r="D9" s="3" t="s">
        <v>66</v>
      </c>
      <c r="E9" s="3" t="s">
        <v>71</v>
      </c>
      <c r="F9" s="14">
        <v>2</v>
      </c>
      <c r="G9" s="5">
        <v>39315</v>
      </c>
      <c r="H9" s="3">
        <v>1033</v>
      </c>
      <c r="I9" s="14">
        <v>-3</v>
      </c>
      <c r="J9" s="3">
        <v>3</v>
      </c>
      <c r="K9" s="3">
        <v>2</v>
      </c>
      <c r="O9">
        <v>18</v>
      </c>
      <c r="Q9" t="s">
        <v>36</v>
      </c>
      <c r="R9" s="3">
        <v>7</v>
      </c>
      <c r="S9" s="9">
        <v>775</v>
      </c>
      <c r="T9" s="9">
        <v>1850</v>
      </c>
      <c r="U9" s="1">
        <f t="shared" si="0"/>
        <v>1075</v>
      </c>
      <c r="V9" s="3">
        <v>1</v>
      </c>
      <c r="Y9">
        <v>0</v>
      </c>
      <c r="Z9" s="14">
        <v>0</v>
      </c>
      <c r="AE9" s="14">
        <v>0</v>
      </c>
      <c r="AH9" s="47">
        <v>-3</v>
      </c>
      <c r="AI9" s="47">
        <v>-3</v>
      </c>
      <c r="AJ9" s="14">
        <v>0</v>
      </c>
      <c r="AO9" s="14">
        <v>0</v>
      </c>
      <c r="AT9" s="14">
        <v>0</v>
      </c>
      <c r="AY9" s="14">
        <v>1</v>
      </c>
      <c r="AZ9">
        <v>1</v>
      </c>
      <c r="BB9">
        <v>4000</v>
      </c>
      <c r="BC9">
        <v>120</v>
      </c>
      <c r="BD9" s="14">
        <v>0</v>
      </c>
      <c r="BI9" s="14">
        <v>0</v>
      </c>
      <c r="BN9" s="14">
        <v>0</v>
      </c>
      <c r="BS9" s="14">
        <v>0</v>
      </c>
      <c r="BX9" s="14">
        <v>0</v>
      </c>
      <c r="CC9" s="14">
        <v>0</v>
      </c>
      <c r="CH9" s="14">
        <v>0</v>
      </c>
      <c r="CM9" s="14">
        <v>0</v>
      </c>
      <c r="CP9" s="14">
        <v>0</v>
      </c>
      <c r="CS9" s="14">
        <v>0</v>
      </c>
      <c r="CX9" s="27">
        <v>2</v>
      </c>
      <c r="CY9" s="14">
        <v>0</v>
      </c>
      <c r="CZ9">
        <v>1</v>
      </c>
      <c r="DR9" s="14">
        <v>0</v>
      </c>
      <c r="DZ9" s="13">
        <v>0</v>
      </c>
      <c r="ED9">
        <v>0</v>
      </c>
      <c r="EH9" s="3">
        <v>0</v>
      </c>
      <c r="EJ9" s="14">
        <v>0</v>
      </c>
      <c r="EL9" s="14">
        <v>0</v>
      </c>
      <c r="EN9" s="14">
        <v>0</v>
      </c>
      <c r="EP9" s="14">
        <v>0</v>
      </c>
      <c r="ER9" s="14">
        <v>0</v>
      </c>
      <c r="ET9" s="14">
        <v>0</v>
      </c>
      <c r="EV9" s="14">
        <v>2</v>
      </c>
      <c r="EW9">
        <v>6</v>
      </c>
      <c r="EX9" s="14">
        <v>0</v>
      </c>
      <c r="EZ9" s="14">
        <v>0</v>
      </c>
      <c r="FB9" s="14">
        <v>0</v>
      </c>
      <c r="FF9">
        <v>1</v>
      </c>
      <c r="FG9">
        <v>1</v>
      </c>
    </row>
    <row r="10" spans="1:164" ht="12.75">
      <c r="A10" s="3">
        <v>54</v>
      </c>
      <c r="B10" s="14">
        <v>1</v>
      </c>
      <c r="C10" s="3" t="s">
        <v>35</v>
      </c>
      <c r="D10" s="3" t="s">
        <v>65</v>
      </c>
      <c r="E10" s="3" t="s">
        <v>69</v>
      </c>
      <c r="F10" s="14">
        <v>1</v>
      </c>
      <c r="G10" s="5">
        <v>39317</v>
      </c>
      <c r="H10" s="3">
        <v>1025</v>
      </c>
      <c r="I10" s="14">
        <v>-3</v>
      </c>
      <c r="J10" s="3">
        <v>2</v>
      </c>
      <c r="K10" s="3">
        <v>2</v>
      </c>
      <c r="O10">
        <v>4</v>
      </c>
      <c r="Q10" t="s">
        <v>38</v>
      </c>
      <c r="R10" s="3">
        <v>7</v>
      </c>
      <c r="S10" s="9">
        <v>800</v>
      </c>
      <c r="T10" s="9">
        <v>2100</v>
      </c>
      <c r="U10" s="1">
        <f t="shared" si="0"/>
        <v>1300</v>
      </c>
      <c r="V10" s="3">
        <v>1</v>
      </c>
      <c r="Y10">
        <v>1</v>
      </c>
      <c r="Z10" s="14">
        <v>0</v>
      </c>
      <c r="AE10" s="14">
        <v>0</v>
      </c>
      <c r="AJ10" s="14">
        <v>0</v>
      </c>
      <c r="AO10" s="14">
        <v>0</v>
      </c>
      <c r="AT10" s="14">
        <v>0</v>
      </c>
      <c r="AY10" s="14">
        <v>1</v>
      </c>
      <c r="AZ10">
        <v>1</v>
      </c>
      <c r="BB10">
        <v>11200</v>
      </c>
      <c r="BC10">
        <v>45</v>
      </c>
      <c r="BD10" s="14">
        <v>0</v>
      </c>
      <c r="BI10" s="14">
        <v>0</v>
      </c>
      <c r="BN10" s="14">
        <v>0</v>
      </c>
      <c r="BS10" s="14">
        <v>0</v>
      </c>
      <c r="BX10" s="14">
        <v>0</v>
      </c>
      <c r="CC10" s="14">
        <v>0</v>
      </c>
      <c r="CH10" s="14">
        <v>0</v>
      </c>
      <c r="CM10" s="14">
        <v>0</v>
      </c>
      <c r="CP10" s="14">
        <v>0</v>
      </c>
      <c r="CS10" s="14">
        <v>0</v>
      </c>
      <c r="CX10" s="27">
        <v>3</v>
      </c>
      <c r="CY10" s="14">
        <v>0</v>
      </c>
      <c r="CZ10">
        <v>1</v>
      </c>
      <c r="DR10" s="14">
        <v>0</v>
      </c>
      <c r="DZ10" s="13">
        <v>0</v>
      </c>
      <c r="ED10">
        <v>0</v>
      </c>
      <c r="EH10" s="3">
        <v>0</v>
      </c>
      <c r="EJ10" s="14">
        <v>0</v>
      </c>
      <c r="EL10" s="14">
        <v>0</v>
      </c>
      <c r="EN10" s="14">
        <v>0</v>
      </c>
      <c r="EP10" s="14">
        <v>0</v>
      </c>
      <c r="ER10" s="14">
        <v>0</v>
      </c>
      <c r="ET10" s="14">
        <v>0</v>
      </c>
      <c r="EV10" s="14">
        <v>1</v>
      </c>
      <c r="EW10">
        <v>5</v>
      </c>
      <c r="EX10" s="14">
        <v>0</v>
      </c>
      <c r="EZ10" s="14">
        <v>0</v>
      </c>
      <c r="FB10" s="35" t="s">
        <v>231</v>
      </c>
      <c r="FC10" s="12">
        <v>1</v>
      </c>
      <c r="FD10">
        <v>3</v>
      </c>
      <c r="FF10">
        <v>1</v>
      </c>
      <c r="FG10">
        <v>1</v>
      </c>
      <c r="FH10">
        <v>1</v>
      </c>
    </row>
    <row r="11" spans="1:163" ht="12.75">
      <c r="A11" s="3">
        <v>12</v>
      </c>
      <c r="B11" s="14">
        <v>1</v>
      </c>
      <c r="C11" s="3" t="s">
        <v>35</v>
      </c>
      <c r="D11" s="3" t="s">
        <v>64</v>
      </c>
      <c r="E11" s="3" t="s">
        <v>67</v>
      </c>
      <c r="F11" s="14">
        <v>3</v>
      </c>
      <c r="G11" s="5">
        <v>39316</v>
      </c>
      <c r="H11" s="3">
        <v>1833</v>
      </c>
      <c r="I11" s="14">
        <v>-3</v>
      </c>
      <c r="J11" s="3">
        <v>2</v>
      </c>
      <c r="K11" s="3">
        <v>2</v>
      </c>
      <c r="O11">
        <v>5</v>
      </c>
      <c r="Q11" t="s">
        <v>389</v>
      </c>
      <c r="R11" s="3">
        <v>7</v>
      </c>
      <c r="S11" s="9">
        <v>850</v>
      </c>
      <c r="T11" s="9">
        <v>1700</v>
      </c>
      <c r="U11" s="1">
        <f t="shared" si="0"/>
        <v>850</v>
      </c>
      <c r="V11" s="3">
        <v>1</v>
      </c>
      <c r="Y11">
        <v>0</v>
      </c>
      <c r="Z11" s="14">
        <v>1</v>
      </c>
      <c r="AB11">
        <v>21</v>
      </c>
      <c r="AC11">
        <v>5600</v>
      </c>
      <c r="AD11">
        <v>20</v>
      </c>
      <c r="AE11" s="14">
        <v>0</v>
      </c>
      <c r="AJ11" s="14">
        <v>0</v>
      </c>
      <c r="AO11" s="14">
        <v>0</v>
      </c>
      <c r="AT11" s="14">
        <v>0</v>
      </c>
      <c r="AY11" s="14">
        <v>1</v>
      </c>
      <c r="AZ11">
        <v>1</v>
      </c>
      <c r="BB11">
        <v>12000</v>
      </c>
      <c r="BC11">
        <v>20</v>
      </c>
      <c r="BD11" s="14">
        <v>0</v>
      </c>
      <c r="BI11" s="14">
        <v>0</v>
      </c>
      <c r="BN11" s="14">
        <v>0</v>
      </c>
      <c r="BS11" s="14">
        <v>0</v>
      </c>
      <c r="BX11" s="14">
        <v>0</v>
      </c>
      <c r="CC11" s="14">
        <v>0</v>
      </c>
      <c r="CH11" s="14">
        <v>0</v>
      </c>
      <c r="CM11" s="14">
        <v>0</v>
      </c>
      <c r="CP11" s="14">
        <v>1</v>
      </c>
      <c r="CR11" s="22">
        <v>21</v>
      </c>
      <c r="CS11" s="14">
        <v>0</v>
      </c>
      <c r="CX11" s="27">
        <v>2</v>
      </c>
      <c r="CY11" s="14">
        <v>1</v>
      </c>
      <c r="DA11">
        <f>5*12</f>
        <v>60</v>
      </c>
      <c r="DB11">
        <v>2</v>
      </c>
      <c r="DC11">
        <v>-2</v>
      </c>
      <c r="DD11">
        <v>-3</v>
      </c>
      <c r="DE11">
        <v>1</v>
      </c>
      <c r="DF11">
        <v>15000</v>
      </c>
      <c r="DG11">
        <v>30</v>
      </c>
      <c r="DH11">
        <v>-3</v>
      </c>
      <c r="DI11">
        <v>7</v>
      </c>
      <c r="DJ11">
        <v>0</v>
      </c>
      <c r="DR11" s="14">
        <v>0</v>
      </c>
      <c r="DZ11" s="13">
        <v>0</v>
      </c>
      <c r="ED11">
        <v>0</v>
      </c>
      <c r="EH11" s="3">
        <v>20</v>
      </c>
      <c r="EI11">
        <v>100</v>
      </c>
      <c r="EJ11" s="14">
        <v>0</v>
      </c>
      <c r="EL11" s="14">
        <v>0</v>
      </c>
      <c r="EN11" s="14">
        <v>0</v>
      </c>
      <c r="EP11" s="14">
        <v>0</v>
      </c>
      <c r="ER11" s="14">
        <v>0</v>
      </c>
      <c r="ET11" s="14">
        <v>0</v>
      </c>
      <c r="EV11" s="14">
        <v>0</v>
      </c>
      <c r="EX11" s="14">
        <v>0</v>
      </c>
      <c r="EZ11" s="14">
        <v>0</v>
      </c>
      <c r="FB11" s="14">
        <v>0</v>
      </c>
      <c r="FF11">
        <v>1</v>
      </c>
      <c r="FG11">
        <v>1</v>
      </c>
    </row>
    <row r="12" spans="1:164" ht="12.75">
      <c r="A12" s="3">
        <v>17</v>
      </c>
      <c r="B12" s="14">
        <v>1</v>
      </c>
      <c r="C12" s="3" t="s">
        <v>35</v>
      </c>
      <c r="D12" s="3" t="s">
        <v>66</v>
      </c>
      <c r="E12" s="3" t="s">
        <v>72</v>
      </c>
      <c r="F12" s="14">
        <v>2</v>
      </c>
      <c r="G12" s="5">
        <v>39315</v>
      </c>
      <c r="H12" s="3">
        <v>1792</v>
      </c>
      <c r="I12" s="14" t="s">
        <v>61</v>
      </c>
      <c r="J12" s="3">
        <v>5</v>
      </c>
      <c r="K12" s="3">
        <v>2</v>
      </c>
      <c r="O12">
        <v>11</v>
      </c>
      <c r="P12">
        <v>24</v>
      </c>
      <c r="Q12" t="s">
        <v>60</v>
      </c>
      <c r="R12" s="3">
        <v>7</v>
      </c>
      <c r="S12" s="9">
        <v>800</v>
      </c>
      <c r="T12" s="9">
        <v>1600</v>
      </c>
      <c r="U12" s="1">
        <f t="shared" si="0"/>
        <v>800</v>
      </c>
      <c r="V12" s="3">
        <v>1</v>
      </c>
      <c r="Y12">
        <v>0</v>
      </c>
      <c r="Z12" s="14">
        <v>0</v>
      </c>
      <c r="AE12" s="14">
        <v>1</v>
      </c>
      <c r="AF12" s="12">
        <v>1</v>
      </c>
      <c r="AG12" s="12">
        <v>21</v>
      </c>
      <c r="AH12">
        <v>-2</v>
      </c>
      <c r="AI12">
        <v>-1</v>
      </c>
      <c r="AJ12" s="14">
        <v>0</v>
      </c>
      <c r="AO12" s="14">
        <v>0</v>
      </c>
      <c r="AT12" s="14">
        <v>0</v>
      </c>
      <c r="AY12" s="14">
        <v>1</v>
      </c>
      <c r="AZ12">
        <v>1</v>
      </c>
      <c r="BB12">
        <v>-1</v>
      </c>
      <c r="BC12">
        <v>-1</v>
      </c>
      <c r="BD12" s="14">
        <v>0</v>
      </c>
      <c r="BI12" s="14">
        <v>0</v>
      </c>
      <c r="BN12" s="14">
        <v>0</v>
      </c>
      <c r="BS12" s="14">
        <v>0</v>
      </c>
      <c r="BX12" s="14">
        <v>0</v>
      </c>
      <c r="CC12" s="14">
        <v>0</v>
      </c>
      <c r="CH12" s="14">
        <v>0</v>
      </c>
      <c r="CM12" s="14">
        <v>0</v>
      </c>
      <c r="CP12" s="14">
        <v>1</v>
      </c>
      <c r="CQ12" s="22">
        <v>1</v>
      </c>
      <c r="CR12" s="22">
        <v>21</v>
      </c>
      <c r="CS12" s="14">
        <v>0</v>
      </c>
      <c r="CX12" s="27">
        <v>3</v>
      </c>
      <c r="CY12" s="14">
        <v>1</v>
      </c>
      <c r="DA12">
        <v>1</v>
      </c>
      <c r="DB12">
        <v>2</v>
      </c>
      <c r="DC12" t="s">
        <v>42</v>
      </c>
      <c r="DD12">
        <v>500000</v>
      </c>
      <c r="DE12">
        <v>1</v>
      </c>
      <c r="DF12">
        <v>-3</v>
      </c>
      <c r="DG12">
        <v>-2</v>
      </c>
      <c r="DH12">
        <v>-3</v>
      </c>
      <c r="DI12">
        <v>4</v>
      </c>
      <c r="DJ12">
        <v>0</v>
      </c>
      <c r="DR12" s="14">
        <v>0</v>
      </c>
      <c r="DZ12" s="13">
        <v>0</v>
      </c>
      <c r="ED12">
        <v>1</v>
      </c>
      <c r="EE12">
        <f>8*12</f>
        <v>96</v>
      </c>
      <c r="EF12">
        <v>5</v>
      </c>
      <c r="EG12" s="31">
        <v>4</v>
      </c>
      <c r="EH12" s="3">
        <v>1</v>
      </c>
      <c r="EI12">
        <v>3</v>
      </c>
      <c r="EJ12" s="14">
        <v>1</v>
      </c>
      <c r="EK12">
        <v>6</v>
      </c>
      <c r="EL12" s="14">
        <v>0</v>
      </c>
      <c r="EN12" s="14">
        <v>1</v>
      </c>
      <c r="EO12">
        <v>4</v>
      </c>
      <c r="EP12" s="14">
        <v>0</v>
      </c>
      <c r="ER12" s="14">
        <v>0</v>
      </c>
      <c r="ET12" s="14">
        <v>0</v>
      </c>
      <c r="EV12" s="14">
        <v>0</v>
      </c>
      <c r="EX12" s="14">
        <v>0</v>
      </c>
      <c r="EZ12" s="14">
        <v>0</v>
      </c>
      <c r="FB12" s="14">
        <v>0</v>
      </c>
      <c r="FF12">
        <v>1</v>
      </c>
      <c r="FG12">
        <v>1</v>
      </c>
      <c r="FH12">
        <v>1</v>
      </c>
    </row>
    <row r="13" spans="1:167" ht="12.75">
      <c r="A13" s="3">
        <v>94</v>
      </c>
      <c r="B13" s="14">
        <v>1</v>
      </c>
      <c r="C13" s="3" t="s">
        <v>35</v>
      </c>
      <c r="D13" s="3" t="s">
        <v>63</v>
      </c>
      <c r="E13" s="3" t="s">
        <v>68</v>
      </c>
      <c r="F13" s="14">
        <v>2</v>
      </c>
      <c r="G13" s="5">
        <v>39317</v>
      </c>
      <c r="H13" s="3">
        <v>1092</v>
      </c>
      <c r="I13" s="14">
        <v>-3</v>
      </c>
      <c r="J13" s="3">
        <v>1</v>
      </c>
      <c r="K13" s="3">
        <v>2</v>
      </c>
      <c r="O13">
        <v>18</v>
      </c>
      <c r="Q13" t="s">
        <v>36</v>
      </c>
      <c r="R13" s="3">
        <v>7</v>
      </c>
      <c r="S13" s="9">
        <v>800</v>
      </c>
      <c r="T13" s="9">
        <v>1650</v>
      </c>
      <c r="U13" s="1">
        <f t="shared" si="0"/>
        <v>850</v>
      </c>
      <c r="V13" s="3">
        <v>0</v>
      </c>
      <c r="W13">
        <v>11</v>
      </c>
      <c r="X13">
        <v>1</v>
      </c>
      <c r="Y13">
        <v>1</v>
      </c>
      <c r="Z13" s="14">
        <v>1</v>
      </c>
      <c r="AB13">
        <v>21</v>
      </c>
      <c r="AC13">
        <v>6400</v>
      </c>
      <c r="AD13">
        <v>35</v>
      </c>
      <c r="AE13" s="14">
        <v>0</v>
      </c>
      <c r="AJ13" s="14">
        <v>0</v>
      </c>
      <c r="AO13" s="14">
        <v>0</v>
      </c>
      <c r="AT13" s="14">
        <v>0</v>
      </c>
      <c r="AY13" s="14">
        <v>1</v>
      </c>
      <c r="AZ13">
        <v>1</v>
      </c>
      <c r="BB13">
        <v>8000</v>
      </c>
      <c r="BC13">
        <v>0</v>
      </c>
      <c r="BD13" s="14">
        <v>0</v>
      </c>
      <c r="BI13" s="14">
        <v>0</v>
      </c>
      <c r="BN13" s="14">
        <v>0</v>
      </c>
      <c r="BS13" s="14">
        <v>0</v>
      </c>
      <c r="BX13" s="14">
        <v>0</v>
      </c>
      <c r="CC13" s="14">
        <v>0</v>
      </c>
      <c r="CH13" s="14">
        <v>0</v>
      </c>
      <c r="CM13" s="14">
        <v>0</v>
      </c>
      <c r="CP13" s="14">
        <v>1</v>
      </c>
      <c r="CQ13" s="22">
        <v>1</v>
      </c>
      <c r="CR13" s="22">
        <v>21</v>
      </c>
      <c r="CS13" s="14">
        <v>0</v>
      </c>
      <c r="CX13" s="27">
        <v>2</v>
      </c>
      <c r="CY13" s="14">
        <v>1</v>
      </c>
      <c r="DA13">
        <f>2*12</f>
        <v>24</v>
      </c>
      <c r="DB13">
        <v>1</v>
      </c>
      <c r="DD13">
        <v>200000</v>
      </c>
      <c r="DE13">
        <v>1</v>
      </c>
      <c r="DF13">
        <v>30000</v>
      </c>
      <c r="DG13">
        <v>30</v>
      </c>
      <c r="DH13">
        <v>-3</v>
      </c>
      <c r="DI13">
        <v>3</v>
      </c>
      <c r="DJ13">
        <v>1</v>
      </c>
      <c r="DK13" t="s">
        <v>43</v>
      </c>
      <c r="DN13">
        <v>55000</v>
      </c>
      <c r="DR13" s="14">
        <v>0</v>
      </c>
      <c r="DZ13" s="13">
        <v>0</v>
      </c>
      <c r="ED13">
        <v>0</v>
      </c>
      <c r="EH13" s="3">
        <v>1</v>
      </c>
      <c r="EI13" s="8">
        <v>2.5</v>
      </c>
      <c r="EJ13" s="14">
        <v>0</v>
      </c>
      <c r="EL13" s="14">
        <v>1</v>
      </c>
      <c r="EM13">
        <v>3</v>
      </c>
      <c r="EN13" s="14">
        <v>3</v>
      </c>
      <c r="EO13">
        <v>13</v>
      </c>
      <c r="EP13" s="14">
        <v>0</v>
      </c>
      <c r="ER13" s="14">
        <v>0</v>
      </c>
      <c r="ET13" s="14">
        <v>0</v>
      </c>
      <c r="EV13" s="14">
        <v>0</v>
      </c>
      <c r="EX13" s="14">
        <v>0</v>
      </c>
      <c r="EZ13" s="14">
        <v>0</v>
      </c>
      <c r="FB13" s="14">
        <v>0</v>
      </c>
      <c r="FF13">
        <v>1</v>
      </c>
      <c r="FG13">
        <v>1</v>
      </c>
      <c r="FH13">
        <v>1</v>
      </c>
      <c r="FJ13" s="12" t="s">
        <v>234</v>
      </c>
      <c r="FK13" s="31">
        <v>1</v>
      </c>
    </row>
    <row r="14" spans="76:130" ht="12.75">
      <c r="BX14" s="21"/>
      <c r="DR14" s="21"/>
      <c r="DS14" s="21"/>
      <c r="DT14" s="4"/>
      <c r="DU14" s="4"/>
      <c r="DV14" s="21"/>
      <c r="DW14" s="4"/>
      <c r="DX14" s="4"/>
      <c r="DY14" s="21"/>
      <c r="DZ14" s="21"/>
    </row>
    <row r="15" ht="12.75">
      <c r="G15" s="7"/>
    </row>
  </sheetData>
  <sheetProtection/>
  <printOptions/>
  <pageMargins left="0.75" right="0.75" top="1" bottom="1"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H13"/>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11.421875" defaultRowHeight="12.75"/>
  <cols>
    <col min="1" max="1" width="7.57421875" style="0" bestFit="1" customWidth="1"/>
    <col min="2" max="2" width="6.8515625" style="13" customWidth="1"/>
    <col min="3" max="8" width="6.8515625" style="0" customWidth="1"/>
    <col min="9" max="9" width="16.8515625" style="0" bestFit="1" customWidth="1"/>
    <col min="10" max="10" width="7.421875" style="0" customWidth="1"/>
    <col min="11" max="11" width="6.8515625" style="8" customWidth="1"/>
    <col min="12" max="12" width="11.421875" style="13" customWidth="1"/>
    <col min="18" max="18" width="11.421875" style="13" customWidth="1"/>
    <col min="26" max="26" width="6.57421875" style="0" customWidth="1"/>
    <col min="27" max="27" width="9.140625" style="13" customWidth="1"/>
    <col min="28" max="28" width="8.00390625" style="0" bestFit="1" customWidth="1"/>
    <col min="29" max="29" width="6.57421875" style="34" customWidth="1"/>
    <col min="30" max="30" width="8.140625" style="34" customWidth="1"/>
    <col min="31" max="43" width="8.140625" style="0" customWidth="1"/>
    <col min="44" max="44" width="9.421875" style="13" customWidth="1"/>
    <col min="45" max="49" width="9.421875" style="0" customWidth="1"/>
    <col min="50" max="50" width="8.8515625" style="13" customWidth="1"/>
    <col min="51" max="53" width="8.8515625" style="0" customWidth="1"/>
    <col min="54" max="55" width="12.8515625" style="0" customWidth="1"/>
    <col min="56" max="56" width="8.28125" style="0" customWidth="1"/>
    <col min="57" max="57" width="17.28125" style="13" bestFit="1" customWidth="1"/>
    <col min="58" max="58" width="6.28125" style="0" customWidth="1"/>
    <col min="59" max="59" width="15.421875" style="0" bestFit="1" customWidth="1"/>
    <col min="60" max="60" width="6.28125" style="0" customWidth="1"/>
    <col min="62" max="62" width="6.28125" style="0" customWidth="1"/>
    <col min="64" max="64" width="6.28125" style="0" customWidth="1"/>
    <col min="65" max="65" width="26.00390625" style="13" bestFit="1" customWidth="1"/>
    <col min="66" max="71" width="6.8515625" style="0" customWidth="1"/>
    <col min="72" max="72" width="20.28125" style="0" bestFit="1" customWidth="1"/>
    <col min="73" max="73" width="15.57421875" style="0" customWidth="1"/>
    <col min="74" max="74" width="13.7109375" style="0" customWidth="1"/>
    <col min="75" max="75" width="7.140625" style="0" customWidth="1"/>
    <col min="76" max="76" width="7.421875" style="13" customWidth="1"/>
    <col min="77" max="77" width="7.421875" style="0" customWidth="1"/>
    <col min="78" max="78" width="10.57421875" style="0" customWidth="1"/>
    <col min="79" max="79" width="7.421875" style="0" customWidth="1"/>
    <col min="80" max="80" width="10.57421875" style="0" customWidth="1"/>
    <col min="81" max="81" width="7.421875" style="0" customWidth="1"/>
    <col min="82" max="82" width="7.140625" style="13" customWidth="1"/>
    <col min="83" max="83" width="11.421875" style="34" customWidth="1"/>
    <col min="84" max="84" width="9.421875" style="0" customWidth="1"/>
    <col min="85" max="85" width="10.140625" style="0" customWidth="1"/>
    <col min="86" max="86" width="11.421875" style="13" customWidth="1"/>
  </cols>
  <sheetData>
    <row r="1" spans="2:86" s="19" customFormat="1" ht="15">
      <c r="B1" s="20" t="s">
        <v>253</v>
      </c>
      <c r="J1"/>
      <c r="K1" s="40"/>
      <c r="L1" s="28"/>
      <c r="Q1" s="28"/>
      <c r="R1" s="20" t="s">
        <v>279</v>
      </c>
      <c r="AA1" s="20" t="s">
        <v>333</v>
      </c>
      <c r="AC1" s="28"/>
      <c r="AE1"/>
      <c r="AF1"/>
      <c r="AG1"/>
      <c r="AH1"/>
      <c r="AI1"/>
      <c r="AJ1"/>
      <c r="AK1"/>
      <c r="AL1"/>
      <c r="AM1"/>
      <c r="AN1"/>
      <c r="AO1"/>
      <c r="AP1"/>
      <c r="AQ1"/>
      <c r="AR1" s="20" t="s">
        <v>305</v>
      </c>
      <c r="AW1" s="28"/>
      <c r="AX1" s="28"/>
      <c r="BD1" s="28"/>
      <c r="BE1" s="28"/>
      <c r="BM1" s="20" t="s">
        <v>373</v>
      </c>
      <c r="BW1" s="28"/>
      <c r="BX1" s="28"/>
      <c r="BY1" s="28"/>
      <c r="BZ1" s="28"/>
      <c r="CA1" s="28"/>
      <c r="CB1" s="28"/>
      <c r="CC1" s="28"/>
      <c r="CD1" s="28"/>
      <c r="CE1" s="28"/>
      <c r="CH1" s="20"/>
    </row>
    <row r="2" spans="18:81" ht="12.75">
      <c r="R2" s="15" t="s">
        <v>262</v>
      </c>
      <c r="S2" s="12" t="s">
        <v>263</v>
      </c>
      <c r="T2" s="12" t="s">
        <v>264</v>
      </c>
      <c r="U2" s="12" t="s">
        <v>265</v>
      </c>
      <c r="V2" s="12" t="s">
        <v>266</v>
      </c>
      <c r="W2" s="12" t="s">
        <v>267</v>
      </c>
      <c r="X2" s="12" t="s">
        <v>268</v>
      </c>
      <c r="Y2" s="12" t="s">
        <v>269</v>
      </c>
      <c r="AA2" s="15" t="s">
        <v>334</v>
      </c>
      <c r="AD2" s="24" t="s">
        <v>328</v>
      </c>
      <c r="AG2" s="12" t="s">
        <v>329</v>
      </c>
      <c r="AJ2" s="12" t="s">
        <v>330</v>
      </c>
      <c r="AM2" s="12" t="s">
        <v>331</v>
      </c>
      <c r="AP2" s="12" t="s">
        <v>332</v>
      </c>
      <c r="AR2" s="15" t="s">
        <v>286</v>
      </c>
      <c r="AS2" s="12" t="s">
        <v>287</v>
      </c>
      <c r="AT2" s="12" t="s">
        <v>288</v>
      </c>
      <c r="AU2" s="12" t="s">
        <v>289</v>
      </c>
      <c r="AV2" s="12" t="s">
        <v>291</v>
      </c>
      <c r="AW2" s="12" t="s">
        <v>290</v>
      </c>
      <c r="AX2" s="15" t="s">
        <v>46</v>
      </c>
      <c r="AY2" s="16" t="s">
        <v>302</v>
      </c>
      <c r="AZ2" s="16" t="s">
        <v>303</v>
      </c>
      <c r="BA2" s="16" t="s">
        <v>304</v>
      </c>
      <c r="BB2" s="16" t="s">
        <v>292</v>
      </c>
      <c r="BC2" s="16" t="s">
        <v>293</v>
      </c>
      <c r="BD2" s="16" t="s">
        <v>294</v>
      </c>
      <c r="BE2" s="15" t="s">
        <v>315</v>
      </c>
      <c r="BX2" s="13" t="s">
        <v>294</v>
      </c>
      <c r="BY2" t="s">
        <v>354</v>
      </c>
      <c r="BZ2" t="s">
        <v>355</v>
      </c>
      <c r="CA2" t="s">
        <v>302</v>
      </c>
      <c r="CB2" t="s">
        <v>314</v>
      </c>
      <c r="CC2" t="s">
        <v>303</v>
      </c>
    </row>
    <row r="3" spans="1:85" ht="12.75">
      <c r="A3" t="s">
        <v>19</v>
      </c>
      <c r="B3" s="15" t="s">
        <v>245</v>
      </c>
      <c r="C3" s="12" t="s">
        <v>246</v>
      </c>
      <c r="D3" s="12" t="s">
        <v>247</v>
      </c>
      <c r="E3" s="12" t="s">
        <v>248</v>
      </c>
      <c r="F3" s="12" t="s">
        <v>249</v>
      </c>
      <c r="G3" s="12" t="s">
        <v>250</v>
      </c>
      <c r="H3" s="12" t="s">
        <v>251</v>
      </c>
      <c r="I3" s="12" t="s">
        <v>252</v>
      </c>
      <c r="J3" s="12" t="s">
        <v>255</v>
      </c>
      <c r="K3" s="39" t="s">
        <v>254</v>
      </c>
      <c r="L3" s="15" t="s">
        <v>256</v>
      </c>
      <c r="M3" s="12" t="s">
        <v>257</v>
      </c>
      <c r="N3" s="12" t="s">
        <v>258</v>
      </c>
      <c r="O3" s="12" t="s">
        <v>259</v>
      </c>
      <c r="P3" s="12" t="s">
        <v>260</v>
      </c>
      <c r="Q3" s="12" t="s">
        <v>261</v>
      </c>
      <c r="R3" s="15" t="s">
        <v>270</v>
      </c>
      <c r="S3" s="12" t="s">
        <v>271</v>
      </c>
      <c r="T3" s="12" t="s">
        <v>272</v>
      </c>
      <c r="U3" s="12" t="s">
        <v>273</v>
      </c>
      <c r="V3" s="12" t="s">
        <v>274</v>
      </c>
      <c r="W3" s="12" t="s">
        <v>275</v>
      </c>
      <c r="X3" s="12" t="s">
        <v>276</v>
      </c>
      <c r="Y3" t="s">
        <v>277</v>
      </c>
      <c r="Z3" s="12" t="s">
        <v>278</v>
      </c>
      <c r="AA3" s="15" t="s">
        <v>316</v>
      </c>
      <c r="AB3" s="16" t="s">
        <v>317</v>
      </c>
      <c r="AC3" s="16" t="s">
        <v>318</v>
      </c>
      <c r="AD3" s="16" t="s">
        <v>319</v>
      </c>
      <c r="AE3" s="16" t="s">
        <v>320</v>
      </c>
      <c r="AF3" s="16" t="s">
        <v>321</v>
      </c>
      <c r="AG3" s="16" t="s">
        <v>322</v>
      </c>
      <c r="AH3" s="16" t="s">
        <v>323</v>
      </c>
      <c r="AI3" s="16" t="s">
        <v>324</v>
      </c>
      <c r="AJ3" s="16" t="s">
        <v>325</v>
      </c>
      <c r="AK3" s="16" t="s">
        <v>326</v>
      </c>
      <c r="AL3" s="16" t="s">
        <v>327</v>
      </c>
      <c r="AM3" s="16" t="s">
        <v>335</v>
      </c>
      <c r="AN3" s="16" t="s">
        <v>336</v>
      </c>
      <c r="AO3" s="16" t="s">
        <v>337</v>
      </c>
      <c r="AP3" s="16" t="s">
        <v>338</v>
      </c>
      <c r="AQ3" s="16" t="s">
        <v>339</v>
      </c>
      <c r="AR3" s="15" t="s">
        <v>280</v>
      </c>
      <c r="AS3" s="12" t="s">
        <v>281</v>
      </c>
      <c r="AT3" s="12" t="s">
        <v>282</v>
      </c>
      <c r="AU3" s="12" t="s">
        <v>283</v>
      </c>
      <c r="AV3" s="12" t="s">
        <v>284</v>
      </c>
      <c r="AW3" s="12" t="s">
        <v>285</v>
      </c>
      <c r="AX3" s="15" t="s">
        <v>295</v>
      </c>
      <c r="AY3" s="16" t="s">
        <v>296</v>
      </c>
      <c r="AZ3" s="16" t="s">
        <v>297</v>
      </c>
      <c r="BA3" s="16" t="s">
        <v>298</v>
      </c>
      <c r="BB3" s="16" t="s">
        <v>299</v>
      </c>
      <c r="BC3" s="16" t="s">
        <v>300</v>
      </c>
      <c r="BD3" s="16" t="s">
        <v>301</v>
      </c>
      <c r="BE3" s="15" t="s">
        <v>307</v>
      </c>
      <c r="BF3" s="24" t="s">
        <v>306</v>
      </c>
      <c r="BG3" s="24" t="s">
        <v>309</v>
      </c>
      <c r="BH3" s="24" t="s">
        <v>308</v>
      </c>
      <c r="BI3" s="24" t="s">
        <v>310</v>
      </c>
      <c r="BJ3" s="24" t="s">
        <v>311</v>
      </c>
      <c r="BK3" s="24" t="s">
        <v>312</v>
      </c>
      <c r="BL3" s="24" t="s">
        <v>313</v>
      </c>
      <c r="BM3" s="15" t="s">
        <v>341</v>
      </c>
      <c r="BN3" s="12" t="s">
        <v>342</v>
      </c>
      <c r="BO3" s="12" t="s">
        <v>343</v>
      </c>
      <c r="BP3" s="12" t="s">
        <v>347</v>
      </c>
      <c r="BQ3" s="12" t="s">
        <v>348</v>
      </c>
      <c r="BR3" s="12" t="s">
        <v>349</v>
      </c>
      <c r="BS3" s="12" t="s">
        <v>350</v>
      </c>
      <c r="BT3" s="12" t="s">
        <v>351</v>
      </c>
      <c r="BU3" s="12" t="s">
        <v>352</v>
      </c>
      <c r="BV3" s="12" t="s">
        <v>353</v>
      </c>
      <c r="BW3" s="12" t="s">
        <v>44</v>
      </c>
      <c r="BX3" s="15" t="s">
        <v>356</v>
      </c>
      <c r="BY3" s="12" t="s">
        <v>357</v>
      </c>
      <c r="BZ3" s="12" t="s">
        <v>358</v>
      </c>
      <c r="CA3" s="12" t="s">
        <v>359</v>
      </c>
      <c r="CB3" s="12" t="s">
        <v>360</v>
      </c>
      <c r="CC3" s="12" t="s">
        <v>361</v>
      </c>
      <c r="CD3" s="15" t="s">
        <v>362</v>
      </c>
      <c r="CE3" s="16" t="s">
        <v>45</v>
      </c>
      <c r="CF3" t="s">
        <v>14</v>
      </c>
      <c r="CG3" s="12" t="s">
        <v>372</v>
      </c>
    </row>
    <row r="4" spans="1:85" ht="12.75">
      <c r="A4" s="12" t="s">
        <v>390</v>
      </c>
      <c r="B4" s="15" t="s">
        <v>177</v>
      </c>
      <c r="C4" s="12" t="s">
        <v>177</v>
      </c>
      <c r="D4" s="12" t="s">
        <v>177</v>
      </c>
      <c r="E4" s="12" t="s">
        <v>177</v>
      </c>
      <c r="F4" s="12" t="s">
        <v>177</v>
      </c>
      <c r="G4" s="12" t="s">
        <v>177</v>
      </c>
      <c r="H4" s="12" t="s">
        <v>177</v>
      </c>
      <c r="I4" s="12" t="s">
        <v>76</v>
      </c>
      <c r="J4" s="12" t="s">
        <v>52</v>
      </c>
      <c r="K4" s="23" t="s">
        <v>81</v>
      </c>
      <c r="L4" s="15" t="s">
        <v>157</v>
      </c>
      <c r="M4" s="24" t="s">
        <v>157</v>
      </c>
      <c r="N4" s="24" t="s">
        <v>157</v>
      </c>
      <c r="O4" s="24" t="s">
        <v>157</v>
      </c>
      <c r="P4" s="24" t="s">
        <v>157</v>
      </c>
      <c r="Q4" s="24" t="s">
        <v>157</v>
      </c>
      <c r="R4" s="15" t="s">
        <v>157</v>
      </c>
      <c r="S4" s="24" t="s">
        <v>157</v>
      </c>
      <c r="T4" s="24" t="s">
        <v>157</v>
      </c>
      <c r="U4" s="24" t="s">
        <v>157</v>
      </c>
      <c r="V4" s="24" t="s">
        <v>157</v>
      </c>
      <c r="W4" s="24" t="s">
        <v>157</v>
      </c>
      <c r="X4" s="24" t="s">
        <v>157</v>
      </c>
      <c r="Y4" s="24" t="s">
        <v>157</v>
      </c>
      <c r="Z4" s="16" t="s">
        <v>177</v>
      </c>
      <c r="AA4" s="15" t="s">
        <v>141</v>
      </c>
      <c r="AB4" s="16" t="s">
        <v>81</v>
      </c>
      <c r="AC4" s="16" t="s">
        <v>56</v>
      </c>
      <c r="AD4" s="12" t="s">
        <v>141</v>
      </c>
      <c r="AE4" s="16" t="s">
        <v>81</v>
      </c>
      <c r="AF4" s="16" t="s">
        <v>56</v>
      </c>
      <c r="AG4" s="12" t="s">
        <v>141</v>
      </c>
      <c r="AH4" s="16" t="s">
        <v>81</v>
      </c>
      <c r="AI4" s="16" t="s">
        <v>56</v>
      </c>
      <c r="AJ4" s="12" t="s">
        <v>141</v>
      </c>
      <c r="AK4" s="16" t="s">
        <v>81</v>
      </c>
      <c r="AL4" s="16" t="s">
        <v>56</v>
      </c>
      <c r="AM4" s="12" t="s">
        <v>141</v>
      </c>
      <c r="AN4" s="16" t="s">
        <v>81</v>
      </c>
      <c r="AO4" s="16" t="s">
        <v>56</v>
      </c>
      <c r="AP4" s="12" t="s">
        <v>141</v>
      </c>
      <c r="AQ4" s="16" t="s">
        <v>81</v>
      </c>
      <c r="AR4" s="15" t="s">
        <v>56</v>
      </c>
      <c r="AS4" s="12" t="s">
        <v>56</v>
      </c>
      <c r="AT4" s="12" t="s">
        <v>56</v>
      </c>
      <c r="AU4" s="12" t="s">
        <v>56</v>
      </c>
      <c r="AV4" s="12" t="s">
        <v>56</v>
      </c>
      <c r="AW4" s="12" t="s">
        <v>56</v>
      </c>
      <c r="AX4" s="15" t="s">
        <v>56</v>
      </c>
      <c r="AY4" s="12" t="s">
        <v>56</v>
      </c>
      <c r="AZ4" s="12" t="s">
        <v>56</v>
      </c>
      <c r="BA4" s="12" t="s">
        <v>56</v>
      </c>
      <c r="BB4" s="12" t="s">
        <v>56</v>
      </c>
      <c r="BC4" s="12" t="s">
        <v>56</v>
      </c>
      <c r="BD4" s="12" t="s">
        <v>56</v>
      </c>
      <c r="BE4" s="15" t="s">
        <v>76</v>
      </c>
      <c r="BF4" s="12" t="s">
        <v>56</v>
      </c>
      <c r="BG4" s="12" t="s">
        <v>76</v>
      </c>
      <c r="BH4" s="12" t="s">
        <v>56</v>
      </c>
      <c r="BI4" s="12" t="s">
        <v>76</v>
      </c>
      <c r="BJ4" s="12" t="s">
        <v>56</v>
      </c>
      <c r="BK4" s="12" t="s">
        <v>76</v>
      </c>
      <c r="BL4" s="12" t="s">
        <v>56</v>
      </c>
      <c r="BM4" s="15" t="s">
        <v>51</v>
      </c>
      <c r="BN4" s="12" t="s">
        <v>340</v>
      </c>
      <c r="BO4" s="12" t="s">
        <v>344</v>
      </c>
      <c r="BP4" s="12" t="s">
        <v>52</v>
      </c>
      <c r="BQ4" s="12" t="s">
        <v>52</v>
      </c>
      <c r="BR4" s="12" t="s">
        <v>52</v>
      </c>
      <c r="BS4" s="12" t="s">
        <v>177</v>
      </c>
      <c r="BT4" s="12" t="s">
        <v>76</v>
      </c>
      <c r="BU4" s="12" t="s">
        <v>76</v>
      </c>
      <c r="BV4" s="12" t="s">
        <v>76</v>
      </c>
      <c r="BW4" s="12" t="s">
        <v>52</v>
      </c>
      <c r="BX4" s="15" t="s">
        <v>56</v>
      </c>
      <c r="BY4" s="12" t="s">
        <v>56</v>
      </c>
      <c r="BZ4" s="12" t="s">
        <v>56</v>
      </c>
      <c r="CA4" s="12" t="s">
        <v>56</v>
      </c>
      <c r="CB4" s="12" t="s">
        <v>56</v>
      </c>
      <c r="CC4" s="12" t="s">
        <v>56</v>
      </c>
      <c r="CD4" s="15" t="s">
        <v>56</v>
      </c>
      <c r="CE4" s="16" t="s">
        <v>390</v>
      </c>
      <c r="CF4" s="12" t="s">
        <v>177</v>
      </c>
      <c r="CG4" s="2" t="s">
        <v>58</v>
      </c>
    </row>
    <row r="5" spans="1:85" ht="12.75">
      <c r="A5" s="1">
        <f>'I-B'!A5</f>
        <v>23</v>
      </c>
      <c r="B5" s="14">
        <v>0</v>
      </c>
      <c r="C5">
        <v>1</v>
      </c>
      <c r="J5" s="3">
        <v>3</v>
      </c>
      <c r="K5" s="9">
        <f>2</f>
        <v>2</v>
      </c>
      <c r="L5" s="14">
        <v>70000</v>
      </c>
      <c r="M5" s="3">
        <v>280000</v>
      </c>
      <c r="N5" s="3">
        <v>100000</v>
      </c>
      <c r="O5" s="3">
        <v>400000</v>
      </c>
      <c r="P5" s="3">
        <v>85000</v>
      </c>
      <c r="Q5" s="3">
        <v>340000</v>
      </c>
      <c r="R5" s="14">
        <v>0</v>
      </c>
      <c r="S5" s="41">
        <v>0</v>
      </c>
      <c r="T5" s="3">
        <v>80000</v>
      </c>
      <c r="U5" s="41">
        <v>0</v>
      </c>
      <c r="V5" s="3">
        <v>0</v>
      </c>
      <c r="W5" s="41">
        <v>0</v>
      </c>
      <c r="X5" s="3">
        <v>80000</v>
      </c>
      <c r="Y5" s="3">
        <v>-1</v>
      </c>
      <c r="Z5" s="3">
        <v>0</v>
      </c>
      <c r="AA5" s="21"/>
      <c r="AB5" s="4"/>
      <c r="AC5" s="41">
        <v>0</v>
      </c>
      <c r="AF5" s="3">
        <v>0</v>
      </c>
      <c r="AI5" s="3">
        <v>0</v>
      </c>
      <c r="AJ5">
        <v>3</v>
      </c>
      <c r="AL5" s="41">
        <v>1</v>
      </c>
      <c r="AO5" s="3">
        <v>0</v>
      </c>
      <c r="AT5">
        <v>1</v>
      </c>
      <c r="AW5">
        <v>1</v>
      </c>
      <c r="AX5" s="13">
        <v>1</v>
      </c>
      <c r="BE5" s="13" t="s">
        <v>0</v>
      </c>
      <c r="BF5">
        <v>1</v>
      </c>
      <c r="BH5">
        <v>8</v>
      </c>
      <c r="BI5" t="s">
        <v>1</v>
      </c>
      <c r="BJ5">
        <v>2</v>
      </c>
      <c r="BM5" s="35" t="s">
        <v>363</v>
      </c>
      <c r="BN5" s="3">
        <v>29</v>
      </c>
      <c r="BO5" s="42" t="s">
        <v>345</v>
      </c>
      <c r="BP5" s="3">
        <v>1</v>
      </c>
      <c r="BQ5" s="3">
        <v>2</v>
      </c>
      <c r="BR5" s="3">
        <v>3</v>
      </c>
      <c r="BS5" s="3">
        <v>0</v>
      </c>
      <c r="BW5">
        <v>1</v>
      </c>
      <c r="BX5" s="13">
        <v>1</v>
      </c>
      <c r="CA5">
        <v>1</v>
      </c>
      <c r="CD5" s="13">
        <v>4</v>
      </c>
      <c r="CE5" s="34">
        <v>12345678</v>
      </c>
      <c r="CF5">
        <v>1</v>
      </c>
      <c r="CG5" s="3">
        <v>2000</v>
      </c>
    </row>
    <row r="6" spans="1:85" ht="12.75">
      <c r="A6" s="1">
        <f>'I-B'!A6</f>
        <v>2</v>
      </c>
      <c r="B6" s="14">
        <v>1</v>
      </c>
      <c r="C6">
        <v>1</v>
      </c>
      <c r="J6" s="3">
        <v>3</v>
      </c>
      <c r="K6" s="9">
        <v>20</v>
      </c>
      <c r="L6" s="14">
        <v>560000</v>
      </c>
      <c r="M6" s="3">
        <v>2240000</v>
      </c>
      <c r="N6" s="3">
        <v>650000</v>
      </c>
      <c r="O6" s="3">
        <v>2600000</v>
      </c>
      <c r="P6" s="3">
        <v>540000</v>
      </c>
      <c r="Q6" s="3">
        <v>2160000</v>
      </c>
      <c r="R6" s="14">
        <v>0</v>
      </c>
      <c r="S6" s="41">
        <v>0</v>
      </c>
      <c r="T6" s="3">
        <v>-1</v>
      </c>
      <c r="U6" s="3">
        <v>-1</v>
      </c>
      <c r="V6" s="3">
        <v>0</v>
      </c>
      <c r="W6" s="3">
        <v>0</v>
      </c>
      <c r="X6" s="3">
        <v>50000</v>
      </c>
      <c r="Y6" s="3">
        <v>-1</v>
      </c>
      <c r="Z6" s="3">
        <v>0</v>
      </c>
      <c r="AA6" s="21">
        <v>3</v>
      </c>
      <c r="AB6" s="4"/>
      <c r="AC6" s="41">
        <v>2</v>
      </c>
      <c r="AF6" s="3">
        <v>0</v>
      </c>
      <c r="AI6" s="3">
        <v>0</v>
      </c>
      <c r="AL6" s="41">
        <v>0</v>
      </c>
      <c r="AO6" s="3">
        <v>0</v>
      </c>
      <c r="AS6">
        <v>2</v>
      </c>
      <c r="AX6" s="13">
        <v>1</v>
      </c>
      <c r="BE6" s="13" t="s">
        <v>2</v>
      </c>
      <c r="BF6">
        <v>1</v>
      </c>
      <c r="BG6" t="s">
        <v>3</v>
      </c>
      <c r="BH6">
        <v>1</v>
      </c>
      <c r="BM6" s="35" t="s">
        <v>364</v>
      </c>
      <c r="BN6" s="3">
        <v>29</v>
      </c>
      <c r="BO6" s="42" t="s">
        <v>345</v>
      </c>
      <c r="BP6" s="3">
        <v>0</v>
      </c>
      <c r="BQ6" s="3">
        <v>2</v>
      </c>
      <c r="BR6" s="3">
        <v>1</v>
      </c>
      <c r="BS6" s="3">
        <v>1</v>
      </c>
      <c r="BT6" t="s">
        <v>17</v>
      </c>
      <c r="BU6" t="s">
        <v>18</v>
      </c>
      <c r="BW6">
        <v>1</v>
      </c>
      <c r="CD6" s="13">
        <v>0</v>
      </c>
      <c r="CE6" s="34">
        <v>23456789</v>
      </c>
      <c r="CF6">
        <v>1</v>
      </c>
      <c r="CG6" s="3">
        <v>1250</v>
      </c>
    </row>
    <row r="7" spans="1:85" ht="12.75">
      <c r="A7" s="1">
        <f>'I-B'!A7</f>
        <v>66</v>
      </c>
      <c r="B7" s="14">
        <v>0</v>
      </c>
      <c r="C7">
        <v>1</v>
      </c>
      <c r="H7">
        <v>1</v>
      </c>
      <c r="J7" s="3">
        <v>2</v>
      </c>
      <c r="K7" s="9">
        <v>20</v>
      </c>
      <c r="L7" s="14">
        <v>20000</v>
      </c>
      <c r="M7" s="3">
        <v>80000</v>
      </c>
      <c r="N7" s="3">
        <v>25000</v>
      </c>
      <c r="O7" s="3">
        <v>100000</v>
      </c>
      <c r="P7" s="3">
        <v>20000</v>
      </c>
      <c r="Q7" s="3">
        <v>80000</v>
      </c>
      <c r="R7" s="14">
        <v>0</v>
      </c>
      <c r="S7" s="41">
        <v>0</v>
      </c>
      <c r="T7" s="3">
        <v>100000</v>
      </c>
      <c r="U7" s="41">
        <v>0</v>
      </c>
      <c r="V7" s="3">
        <v>0</v>
      </c>
      <c r="W7" s="3">
        <v>6000</v>
      </c>
      <c r="X7" s="3">
        <v>15000</v>
      </c>
      <c r="Y7" s="3">
        <v>3000</v>
      </c>
      <c r="Z7" s="3">
        <v>0</v>
      </c>
      <c r="AA7" s="21"/>
      <c r="AB7" s="4"/>
      <c r="AC7" s="41">
        <v>0</v>
      </c>
      <c r="AF7" s="3">
        <v>0</v>
      </c>
      <c r="AI7" s="3">
        <v>0</v>
      </c>
      <c r="AJ7">
        <v>3</v>
      </c>
      <c r="AL7" s="41">
        <v>1</v>
      </c>
      <c r="AO7" s="3">
        <v>0</v>
      </c>
      <c r="AS7">
        <v>1</v>
      </c>
      <c r="BC7">
        <v>1</v>
      </c>
      <c r="BE7" s="13" t="s">
        <v>4</v>
      </c>
      <c r="BF7">
        <v>3</v>
      </c>
      <c r="BG7" t="s">
        <v>5</v>
      </c>
      <c r="BH7">
        <v>1</v>
      </c>
      <c r="BI7" t="s">
        <v>6</v>
      </c>
      <c r="BJ7">
        <v>1</v>
      </c>
      <c r="BM7" s="35" t="s">
        <v>365</v>
      </c>
      <c r="BN7" s="3">
        <v>49</v>
      </c>
      <c r="BO7" s="42" t="s">
        <v>346</v>
      </c>
      <c r="BP7" s="3">
        <v>1</v>
      </c>
      <c r="BQ7" s="3">
        <v>2</v>
      </c>
      <c r="BR7" s="3">
        <v>2</v>
      </c>
      <c r="BS7" s="3">
        <v>1</v>
      </c>
      <c r="BT7" t="s">
        <v>16</v>
      </c>
      <c r="BW7">
        <v>1</v>
      </c>
      <c r="CD7" s="13">
        <v>5</v>
      </c>
      <c r="CE7" s="34">
        <v>34567890</v>
      </c>
      <c r="CF7">
        <v>1</v>
      </c>
      <c r="CG7" s="3">
        <v>1350</v>
      </c>
    </row>
    <row r="8" spans="1:85" ht="12.75">
      <c r="A8" s="1">
        <f>'I-B'!A8</f>
        <v>45</v>
      </c>
      <c r="B8" s="14">
        <v>0</v>
      </c>
      <c r="C8">
        <v>1</v>
      </c>
      <c r="I8" t="s">
        <v>48</v>
      </c>
      <c r="J8" s="3">
        <v>2</v>
      </c>
      <c r="K8" s="9">
        <v>7</v>
      </c>
      <c r="L8" s="14">
        <v>200000</v>
      </c>
      <c r="M8" s="3">
        <v>800000</v>
      </c>
      <c r="N8" s="3">
        <v>300000</v>
      </c>
      <c r="O8" s="3">
        <v>1200000</v>
      </c>
      <c r="P8" s="3">
        <v>200000</v>
      </c>
      <c r="Q8" s="3">
        <v>800000</v>
      </c>
      <c r="R8" s="14">
        <v>30000</v>
      </c>
      <c r="S8" s="41">
        <v>0</v>
      </c>
      <c r="T8" s="3">
        <v>500000</v>
      </c>
      <c r="U8" s="41">
        <v>0</v>
      </c>
      <c r="V8" s="3">
        <v>25000</v>
      </c>
      <c r="W8" s="3">
        <v>8000</v>
      </c>
      <c r="X8" s="3">
        <v>5000</v>
      </c>
      <c r="Y8" s="3">
        <v>-1</v>
      </c>
      <c r="Z8" s="3">
        <v>1</v>
      </c>
      <c r="AA8" s="21"/>
      <c r="AB8" s="4"/>
      <c r="AC8" s="41">
        <v>0</v>
      </c>
      <c r="AF8" s="3">
        <v>0</v>
      </c>
      <c r="AI8" s="3">
        <v>0</v>
      </c>
      <c r="AK8">
        <v>2</v>
      </c>
      <c r="AL8" s="41">
        <v>1</v>
      </c>
      <c r="AO8" s="3">
        <v>0</v>
      </c>
      <c r="AX8" s="13">
        <v>1</v>
      </c>
      <c r="BM8" s="35" t="s">
        <v>366</v>
      </c>
      <c r="BN8" s="3">
        <v>30</v>
      </c>
      <c r="BO8" s="42" t="s">
        <v>345</v>
      </c>
      <c r="BP8" s="3">
        <v>2</v>
      </c>
      <c r="BQ8" s="3">
        <v>1</v>
      </c>
      <c r="BR8" s="3">
        <v>1</v>
      </c>
      <c r="BS8" s="3">
        <v>0</v>
      </c>
      <c r="BW8">
        <v>1</v>
      </c>
      <c r="CD8" s="13">
        <v>1</v>
      </c>
      <c r="CE8" s="34">
        <v>45678901</v>
      </c>
      <c r="CF8">
        <v>1</v>
      </c>
      <c r="CG8" s="3">
        <v>1500</v>
      </c>
    </row>
    <row r="9" spans="1:85" ht="12.75">
      <c r="A9" s="1">
        <f>'I-B'!A9</f>
        <v>76</v>
      </c>
      <c r="B9" s="14">
        <v>0</v>
      </c>
      <c r="C9">
        <v>1</v>
      </c>
      <c r="F9">
        <v>1</v>
      </c>
      <c r="J9" s="3">
        <v>1</v>
      </c>
      <c r="K9" s="9">
        <v>30</v>
      </c>
      <c r="L9" s="14">
        <v>10000</v>
      </c>
      <c r="M9" s="3">
        <v>40000</v>
      </c>
      <c r="N9" s="3">
        <v>20000</v>
      </c>
      <c r="O9" s="3">
        <v>80000</v>
      </c>
      <c r="P9" s="3">
        <v>-2</v>
      </c>
      <c r="Q9" s="3">
        <v>-2</v>
      </c>
      <c r="R9" s="14">
        <v>20000</v>
      </c>
      <c r="S9" s="3">
        <v>200000</v>
      </c>
      <c r="T9" s="41">
        <v>0</v>
      </c>
      <c r="U9" s="3">
        <v>30000</v>
      </c>
      <c r="V9" s="3">
        <v>40000</v>
      </c>
      <c r="W9" s="3">
        <v>30000</v>
      </c>
      <c r="X9" s="3">
        <v>40000</v>
      </c>
      <c r="Y9" s="3">
        <v>-1</v>
      </c>
      <c r="Z9" s="3">
        <v>0</v>
      </c>
      <c r="AA9" s="21"/>
      <c r="AB9" s="4"/>
      <c r="AC9" s="41">
        <v>0</v>
      </c>
      <c r="AD9" s="34">
        <v>10</v>
      </c>
      <c r="AF9" s="3">
        <v>1</v>
      </c>
      <c r="AI9" s="3">
        <v>0</v>
      </c>
      <c r="AJ9">
        <v>6</v>
      </c>
      <c r="AL9" s="41">
        <v>1</v>
      </c>
      <c r="AO9" s="3">
        <v>0</v>
      </c>
      <c r="AR9" s="13">
        <v>1</v>
      </c>
      <c r="AS9">
        <v>1</v>
      </c>
      <c r="AX9" s="13">
        <v>1</v>
      </c>
      <c r="BC9">
        <v>1</v>
      </c>
      <c r="BE9" s="13" t="s">
        <v>0</v>
      </c>
      <c r="BF9">
        <v>1</v>
      </c>
      <c r="BG9" t="s">
        <v>9</v>
      </c>
      <c r="BH9">
        <v>1</v>
      </c>
      <c r="BM9" s="35" t="s">
        <v>367</v>
      </c>
      <c r="BN9" s="3">
        <v>52</v>
      </c>
      <c r="BO9" s="42" t="s">
        <v>346</v>
      </c>
      <c r="BP9" s="3">
        <v>3</v>
      </c>
      <c r="BQ9" s="3">
        <v>2</v>
      </c>
      <c r="BR9" s="3">
        <v>6</v>
      </c>
      <c r="BS9" s="3">
        <v>1</v>
      </c>
      <c r="BT9" t="s">
        <v>15</v>
      </c>
      <c r="BW9">
        <v>1</v>
      </c>
      <c r="BX9" s="13">
        <v>1</v>
      </c>
      <c r="BY9">
        <v>1</v>
      </c>
      <c r="CB9">
        <v>1</v>
      </c>
      <c r="CC9">
        <v>1</v>
      </c>
      <c r="CD9" s="13">
        <v>3</v>
      </c>
      <c r="CE9" s="34">
        <v>56789012</v>
      </c>
      <c r="CF9">
        <v>1</v>
      </c>
      <c r="CG9" s="3">
        <v>1100</v>
      </c>
    </row>
    <row r="10" spans="1:85" ht="12.75">
      <c r="A10" s="1">
        <f>'I-B'!A10</f>
        <v>54</v>
      </c>
      <c r="B10" s="14">
        <v>1</v>
      </c>
      <c r="C10">
        <v>1</v>
      </c>
      <c r="D10">
        <v>1</v>
      </c>
      <c r="J10" s="3">
        <v>3</v>
      </c>
      <c r="K10" s="9">
        <v>22</v>
      </c>
      <c r="L10" s="14">
        <v>44000</v>
      </c>
      <c r="M10" s="3">
        <v>176000</v>
      </c>
      <c r="N10" s="3">
        <v>88000</v>
      </c>
      <c r="O10" s="3">
        <v>352000</v>
      </c>
      <c r="P10" s="3">
        <v>88000</v>
      </c>
      <c r="Q10" s="3">
        <v>352000</v>
      </c>
      <c r="R10" s="14">
        <v>10000</v>
      </c>
      <c r="S10" s="41">
        <v>0</v>
      </c>
      <c r="T10" s="3">
        <v>256000</v>
      </c>
      <c r="U10" s="41">
        <v>0</v>
      </c>
      <c r="V10" s="3">
        <v>0</v>
      </c>
      <c r="W10" s="41">
        <v>0</v>
      </c>
      <c r="X10" s="3">
        <v>8000</v>
      </c>
      <c r="Y10" s="3">
        <v>-1</v>
      </c>
      <c r="Z10" s="3">
        <v>0</v>
      </c>
      <c r="AA10" s="21"/>
      <c r="AB10" s="4"/>
      <c r="AC10" s="41">
        <v>0</v>
      </c>
      <c r="AF10" s="3">
        <v>0</v>
      </c>
      <c r="AI10" s="3">
        <v>0</v>
      </c>
      <c r="AL10" s="41">
        <v>0</v>
      </c>
      <c r="AO10" s="3">
        <v>0</v>
      </c>
      <c r="AR10" s="13">
        <v>1</v>
      </c>
      <c r="AX10" s="13">
        <v>1</v>
      </c>
      <c r="BC10">
        <v>1</v>
      </c>
      <c r="BE10" s="13" t="s">
        <v>10</v>
      </c>
      <c r="BF10">
        <v>1</v>
      </c>
      <c r="BG10" t="s">
        <v>11</v>
      </c>
      <c r="BH10">
        <v>1</v>
      </c>
      <c r="BI10" t="s">
        <v>12</v>
      </c>
      <c r="BJ10">
        <v>1</v>
      </c>
      <c r="BM10" s="35" t="s">
        <v>368</v>
      </c>
      <c r="BN10" s="3">
        <v>40</v>
      </c>
      <c r="BO10" s="42" t="s">
        <v>345</v>
      </c>
      <c r="BP10" s="3">
        <v>0</v>
      </c>
      <c r="BQ10" s="3">
        <v>2</v>
      </c>
      <c r="BR10" s="3">
        <v>1</v>
      </c>
      <c r="BS10" s="3">
        <v>0</v>
      </c>
      <c r="BW10">
        <v>3</v>
      </c>
      <c r="BY10">
        <v>1</v>
      </c>
      <c r="CD10" s="13">
        <v>4</v>
      </c>
      <c r="CE10" s="34">
        <v>67890123</v>
      </c>
      <c r="CF10">
        <v>1</v>
      </c>
      <c r="CG10" s="3">
        <v>1100</v>
      </c>
    </row>
    <row r="11" spans="1:85" ht="12.75">
      <c r="A11" s="1">
        <f>'I-B'!A11</f>
        <v>12</v>
      </c>
      <c r="B11" s="14">
        <v>0</v>
      </c>
      <c r="C11">
        <v>1</v>
      </c>
      <c r="J11" s="3">
        <v>3</v>
      </c>
      <c r="K11" s="9">
        <v>60</v>
      </c>
      <c r="L11" s="14">
        <v>-1</v>
      </c>
      <c r="M11" s="3">
        <v>-1</v>
      </c>
      <c r="N11" s="3">
        <v>-1</v>
      </c>
      <c r="O11" s="3">
        <v>-1</v>
      </c>
      <c r="P11" s="3">
        <v>-1</v>
      </c>
      <c r="Q11" s="3">
        <v>-1</v>
      </c>
      <c r="R11" s="14">
        <v>0</v>
      </c>
      <c r="S11" s="3">
        <v>-1</v>
      </c>
      <c r="T11" s="3">
        <v>-1</v>
      </c>
      <c r="U11" s="41">
        <v>0</v>
      </c>
      <c r="V11" s="3">
        <v>0</v>
      </c>
      <c r="W11" s="3">
        <v>5000</v>
      </c>
      <c r="X11" s="3">
        <v>20000</v>
      </c>
      <c r="Y11" s="3">
        <v>0</v>
      </c>
      <c r="Z11" s="3">
        <v>0</v>
      </c>
      <c r="AA11" s="21"/>
      <c r="AB11" s="4"/>
      <c r="AC11" s="41">
        <v>0</v>
      </c>
      <c r="AF11" s="3">
        <v>0</v>
      </c>
      <c r="AI11" s="3">
        <v>0</v>
      </c>
      <c r="AJ11">
        <v>3</v>
      </c>
      <c r="AL11" s="3">
        <v>2</v>
      </c>
      <c r="AO11" s="3">
        <v>0</v>
      </c>
      <c r="AR11" s="13">
        <v>1</v>
      </c>
      <c r="AS11">
        <v>1</v>
      </c>
      <c r="AX11" s="13">
        <v>2</v>
      </c>
      <c r="BE11" s="13" t="s">
        <v>13</v>
      </c>
      <c r="BF11">
        <v>1</v>
      </c>
      <c r="BM11" s="35" t="s">
        <v>369</v>
      </c>
      <c r="BN11" s="3">
        <v>50</v>
      </c>
      <c r="BO11" s="42" t="s">
        <v>346</v>
      </c>
      <c r="BP11" s="3">
        <v>3</v>
      </c>
      <c r="BQ11" s="3">
        <v>2</v>
      </c>
      <c r="BR11" s="3">
        <v>5</v>
      </c>
      <c r="BS11" s="3">
        <v>0</v>
      </c>
      <c r="BW11">
        <v>1</v>
      </c>
      <c r="BX11" s="13">
        <v>1</v>
      </c>
      <c r="BY11">
        <v>1</v>
      </c>
      <c r="BZ11">
        <v>1</v>
      </c>
      <c r="CB11">
        <v>1</v>
      </c>
      <c r="CC11">
        <v>1</v>
      </c>
      <c r="CD11" s="13">
        <v>1</v>
      </c>
      <c r="CE11" s="34">
        <v>78901234</v>
      </c>
      <c r="CF11">
        <v>1</v>
      </c>
      <c r="CG11" s="3">
        <v>1900</v>
      </c>
    </row>
    <row r="12" spans="1:85" ht="12.75">
      <c r="A12" s="1">
        <f>'I-B'!A12</f>
        <v>17</v>
      </c>
      <c r="B12" s="14">
        <v>1</v>
      </c>
      <c r="C12">
        <v>1</v>
      </c>
      <c r="H12">
        <v>1</v>
      </c>
      <c r="J12" s="3">
        <v>2</v>
      </c>
      <c r="K12" s="9">
        <v>50</v>
      </c>
      <c r="L12" s="14">
        <v>5000</v>
      </c>
      <c r="M12" s="3">
        <v>20000</v>
      </c>
      <c r="N12" s="3">
        <v>7000</v>
      </c>
      <c r="O12" s="3">
        <v>28000</v>
      </c>
      <c r="P12" s="3">
        <v>5000</v>
      </c>
      <c r="Q12" s="3">
        <v>20000</v>
      </c>
      <c r="R12" s="14">
        <v>10000</v>
      </c>
      <c r="S12" s="41">
        <v>0</v>
      </c>
      <c r="T12" s="3">
        <v>50000</v>
      </c>
      <c r="U12" s="3">
        <v>6000</v>
      </c>
      <c r="V12" s="3">
        <v>0</v>
      </c>
      <c r="W12" s="3">
        <v>5000</v>
      </c>
      <c r="X12" s="3">
        <v>20000</v>
      </c>
      <c r="Y12" s="3">
        <v>-1</v>
      </c>
      <c r="Z12" s="3">
        <v>0</v>
      </c>
      <c r="AA12" s="21">
        <v>2</v>
      </c>
      <c r="AB12" s="4"/>
      <c r="AC12" s="41">
        <v>1</v>
      </c>
      <c r="AD12" s="34">
        <v>3</v>
      </c>
      <c r="AF12" s="3">
        <v>0</v>
      </c>
      <c r="AG12">
        <v>10</v>
      </c>
      <c r="AI12" s="3">
        <v>1</v>
      </c>
      <c r="AJ12">
        <v>3</v>
      </c>
      <c r="AL12" s="41">
        <v>1</v>
      </c>
      <c r="AO12" s="3">
        <v>0</v>
      </c>
      <c r="AR12" s="13">
        <v>1</v>
      </c>
      <c r="AS12">
        <v>1</v>
      </c>
      <c r="AV12">
        <v>1</v>
      </c>
      <c r="AW12">
        <v>1</v>
      </c>
      <c r="AX12" s="13">
        <v>1</v>
      </c>
      <c r="BE12" s="13" t="s">
        <v>8</v>
      </c>
      <c r="BF12">
        <v>15</v>
      </c>
      <c r="BM12" s="35" t="s">
        <v>370</v>
      </c>
      <c r="BN12" s="3">
        <v>52</v>
      </c>
      <c r="BO12" s="42" t="s">
        <v>346</v>
      </c>
      <c r="BP12" s="3">
        <v>2</v>
      </c>
      <c r="BQ12" s="3">
        <v>2</v>
      </c>
      <c r="BR12" s="3">
        <v>4</v>
      </c>
      <c r="BS12" s="3">
        <v>0</v>
      </c>
      <c r="BW12">
        <v>1</v>
      </c>
      <c r="BX12" s="13">
        <v>2</v>
      </c>
      <c r="BY12">
        <v>1</v>
      </c>
      <c r="CC12">
        <v>1</v>
      </c>
      <c r="CD12" s="13">
        <v>1</v>
      </c>
      <c r="CE12" s="34">
        <v>89012345</v>
      </c>
      <c r="CF12">
        <v>1</v>
      </c>
      <c r="CG12" s="3">
        <v>1875</v>
      </c>
    </row>
    <row r="13" spans="1:85" ht="12.75">
      <c r="A13" s="1">
        <f>'I-B'!A13</f>
        <v>94</v>
      </c>
      <c r="B13" s="14">
        <v>1</v>
      </c>
      <c r="C13">
        <v>1</v>
      </c>
      <c r="J13" s="3">
        <v>3</v>
      </c>
      <c r="K13" s="9">
        <v>15</v>
      </c>
      <c r="L13" s="14">
        <v>120000</v>
      </c>
      <c r="M13" s="3">
        <v>480000</v>
      </c>
      <c r="N13" s="3">
        <v>350000</v>
      </c>
      <c r="O13" s="3">
        <v>1400000</v>
      </c>
      <c r="P13" s="3">
        <v>300000</v>
      </c>
      <c r="Q13" s="3">
        <v>1200000</v>
      </c>
      <c r="R13" s="14">
        <v>30000</v>
      </c>
      <c r="S13" s="41">
        <v>0</v>
      </c>
      <c r="T13" s="3">
        <v>800000</v>
      </c>
      <c r="U13" s="41">
        <v>0</v>
      </c>
      <c r="V13" s="3">
        <v>-1</v>
      </c>
      <c r="W13" s="3">
        <v>100000</v>
      </c>
      <c r="X13" s="3">
        <v>30000</v>
      </c>
      <c r="Y13" s="3">
        <v>-1</v>
      </c>
      <c r="Z13" s="3">
        <v>1</v>
      </c>
      <c r="AA13" s="21"/>
      <c r="AB13" s="4"/>
      <c r="AC13" s="41">
        <v>0</v>
      </c>
      <c r="AE13">
        <v>1</v>
      </c>
      <c r="AF13" s="3">
        <v>1</v>
      </c>
      <c r="AI13" s="3">
        <v>0</v>
      </c>
      <c r="AK13">
        <v>1</v>
      </c>
      <c r="AL13" s="41">
        <v>1</v>
      </c>
      <c r="AO13" s="3">
        <v>0</v>
      </c>
      <c r="AR13" s="13">
        <v>1</v>
      </c>
      <c r="AS13">
        <v>1</v>
      </c>
      <c r="AT13">
        <v>1</v>
      </c>
      <c r="AX13" s="13">
        <v>1</v>
      </c>
      <c r="BE13" s="13" t="s">
        <v>7</v>
      </c>
      <c r="BF13">
        <v>1</v>
      </c>
      <c r="BG13" s="12" t="s">
        <v>314</v>
      </c>
      <c r="BH13">
        <v>1</v>
      </c>
      <c r="BM13" s="35" t="s">
        <v>371</v>
      </c>
      <c r="BN13" s="3">
        <v>30</v>
      </c>
      <c r="BO13" s="42" t="s">
        <v>346</v>
      </c>
      <c r="BP13" s="3">
        <v>1</v>
      </c>
      <c r="BQ13" s="3">
        <v>2</v>
      </c>
      <c r="BR13" s="3">
        <v>1</v>
      </c>
      <c r="BS13" s="3">
        <v>1</v>
      </c>
      <c r="BT13" t="s">
        <v>47</v>
      </c>
      <c r="BW13">
        <v>1</v>
      </c>
      <c r="BX13" s="13">
        <v>1</v>
      </c>
      <c r="CD13" s="13">
        <v>8</v>
      </c>
      <c r="CE13" s="34">
        <v>90123456</v>
      </c>
      <c r="CF13">
        <v>1</v>
      </c>
      <c r="CG13" s="3">
        <v>1192</v>
      </c>
    </row>
  </sheetData>
  <sheetProtection/>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Bensch, Gunther</dc:creator>
  <cp:keywords/>
  <dc:description/>
  <cp:lastModifiedBy>Bensch</cp:lastModifiedBy>
  <dcterms:created xsi:type="dcterms:W3CDTF">2008-01-03T08:57:04Z</dcterms:created>
  <dcterms:modified xsi:type="dcterms:W3CDTF">2010-08-23T13:28:33Z</dcterms:modified>
  <cp:category/>
  <cp:version/>
  <cp:contentType/>
  <cp:contentStatus/>
</cp:coreProperties>
</file>